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ducationservicesaustralia.sharepoint.com/sites/DigitalTeachingLearning/Shared Documents/01_Active/18823.01 Literacy Hub project/06_Content and deliverables/Content batch/Progress monitoring update for new progression/"/>
    </mc:Choice>
  </mc:AlternateContent>
  <xr:revisionPtr revIDLastSave="989" documentId="8_{36F72F0A-EBA2-491F-8875-035507B07966}" xr6:coauthVersionLast="47" xr6:coauthVersionMax="47" xr10:uidLastSave="{47E270BF-E16B-4C99-8852-0E0E77E269D7}"/>
  <bookViews>
    <workbookView xWindow="28680" yWindow="-15" windowWidth="29040" windowHeight="15720" xr2:uid="{9BEF220F-F1F7-4E1C-9B4E-93433E553983}"/>
  </bookViews>
  <sheets>
    <sheet name="How to use this tool" sheetId="20" r:id="rId1"/>
    <sheet name="Sample with analysis" sheetId="21" r:id="rId2"/>
    <sheet name="Phase 16 schwa" sheetId="22" r:id="rId3"/>
    <sheet name="Phase 17 g c dge tch ph kn" sheetId="23" r:id="rId4"/>
    <sheet name="Phase 18 ie ey oe eigh" sheetId="24" r:id="rId5"/>
    <sheet name="Phase 19 au aw al all oar le" sheetId="25" r:id="rId6"/>
    <sheet name="Phase 20 are ere ire ore ure" sheetId="2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26" l="1"/>
  <c r="V5" i="26"/>
  <c r="U5" i="26"/>
  <c r="T5" i="26"/>
  <c r="S5" i="26"/>
  <c r="R5" i="26"/>
  <c r="Q5" i="26"/>
  <c r="P5" i="26"/>
  <c r="O5" i="26"/>
  <c r="N5" i="26"/>
  <c r="M5" i="26"/>
  <c r="L5" i="26"/>
  <c r="K5" i="26"/>
  <c r="J5" i="26"/>
  <c r="I5" i="26"/>
  <c r="H5" i="26"/>
  <c r="G5" i="26"/>
  <c r="F5" i="26"/>
  <c r="X5" i="25"/>
  <c r="W5" i="25"/>
  <c r="V5" i="25"/>
  <c r="U5" i="25"/>
  <c r="T5" i="25"/>
  <c r="S5" i="25"/>
  <c r="R5" i="25"/>
  <c r="Q5" i="25"/>
  <c r="P5" i="25"/>
  <c r="O5" i="25"/>
  <c r="N5" i="25"/>
  <c r="M5" i="25"/>
  <c r="L5" i="25"/>
  <c r="K5" i="25"/>
  <c r="J5" i="25"/>
  <c r="I5" i="25"/>
  <c r="H5" i="25"/>
  <c r="G5" i="25"/>
  <c r="F5" i="25"/>
  <c r="V5" i="24"/>
  <c r="U5" i="24"/>
  <c r="T5" i="24"/>
  <c r="S5" i="24"/>
  <c r="R5" i="24"/>
  <c r="Q5" i="24"/>
  <c r="P5" i="24"/>
  <c r="O5" i="24"/>
  <c r="N5" i="24"/>
  <c r="M5" i="24"/>
  <c r="L5" i="24"/>
  <c r="K5" i="24"/>
  <c r="J5" i="24"/>
  <c r="I5" i="24"/>
  <c r="H5" i="24"/>
  <c r="G5" i="24"/>
  <c r="F5" i="24"/>
  <c r="W5" i="23"/>
  <c r="V5" i="23"/>
  <c r="U5" i="23"/>
  <c r="T5" i="23"/>
  <c r="S5" i="23"/>
  <c r="R5" i="23"/>
  <c r="Q5" i="23"/>
  <c r="P5" i="23"/>
  <c r="O5" i="23"/>
  <c r="N5" i="23"/>
  <c r="M5" i="23"/>
  <c r="L5" i="23"/>
  <c r="K5" i="23"/>
  <c r="J5" i="23"/>
  <c r="I5" i="23"/>
  <c r="H5" i="23"/>
  <c r="G5" i="23"/>
  <c r="F5" i="23"/>
  <c r="R5" i="22"/>
  <c r="Q5" i="22"/>
  <c r="P5" i="22"/>
  <c r="O5" i="22"/>
  <c r="N5" i="22"/>
  <c r="M5" i="22"/>
  <c r="L5" i="22"/>
  <c r="K5" i="22"/>
  <c r="J5" i="22"/>
  <c r="I5" i="22"/>
  <c r="H5" i="22"/>
  <c r="G5" i="22"/>
  <c r="F5" i="22"/>
  <c r="U5" i="21"/>
  <c r="T5" i="21"/>
  <c r="S5" i="21"/>
  <c r="R5" i="21"/>
  <c r="Q5" i="21"/>
  <c r="P5" i="21"/>
  <c r="O5" i="21"/>
  <c r="N5" i="21"/>
  <c r="M5" i="21"/>
  <c r="L5" i="21"/>
  <c r="K5" i="21"/>
  <c r="J5" i="21"/>
  <c r="I5" i="21"/>
  <c r="H5" i="21"/>
  <c r="G5" i="21"/>
  <c r="F5" i="21"/>
  <c r="U4" i="21"/>
  <c r="U6" i="21" s="1"/>
  <c r="T4" i="21"/>
  <c r="T6" i="21" s="1"/>
  <c r="S4" i="21"/>
  <c r="S6" i="21" s="1"/>
  <c r="R4" i="21"/>
  <c r="R6" i="21" s="1"/>
  <c r="Q4" i="21"/>
  <c r="Q6" i="21" s="1"/>
  <c r="P4" i="21"/>
  <c r="P6" i="21" s="1"/>
  <c r="O4" i="21"/>
  <c r="O6" i="21" s="1"/>
  <c r="N4" i="21"/>
  <c r="N6" i="21" s="1"/>
  <c r="M4" i="21"/>
  <c r="M6" i="21" s="1"/>
  <c r="L4" i="21"/>
  <c r="L6" i="21" s="1"/>
  <c r="K4" i="21"/>
  <c r="K6" i="21" s="1"/>
  <c r="J4" i="21"/>
  <c r="J6" i="21" s="1"/>
  <c r="I4" i="21"/>
  <c r="I6" i="21" s="1"/>
  <c r="H4" i="21"/>
  <c r="H6" i="21" s="1"/>
  <c r="G4" i="21"/>
  <c r="G6" i="21" s="1"/>
  <c r="F4" i="21"/>
  <c r="F6" i="21" s="1"/>
  <c r="B2" i="21"/>
  <c r="O4" i="26" l="1"/>
  <c r="W4" i="26"/>
  <c r="V4" i="26"/>
  <c r="U4" i="26"/>
  <c r="T4" i="26"/>
  <c r="S4" i="26"/>
  <c r="R4" i="26"/>
  <c r="Q4" i="26"/>
  <c r="P4" i="26"/>
  <c r="N4" i="26"/>
  <c r="M4" i="26"/>
  <c r="L4" i="26"/>
  <c r="K4" i="26"/>
  <c r="J4" i="26"/>
  <c r="I4" i="26"/>
  <c r="H4" i="26"/>
  <c r="G4" i="26"/>
  <c r="F4" i="26"/>
  <c r="B2" i="26"/>
  <c r="X4" i="25"/>
  <c r="W4" i="25"/>
  <c r="V4" i="25"/>
  <c r="U4" i="25"/>
  <c r="T4" i="25"/>
  <c r="S4" i="25"/>
  <c r="R4" i="25"/>
  <c r="Q4" i="25"/>
  <c r="P4" i="25"/>
  <c r="O4" i="25"/>
  <c r="N4" i="25"/>
  <c r="M4" i="25"/>
  <c r="L4" i="25"/>
  <c r="K4" i="25"/>
  <c r="J4" i="25"/>
  <c r="I4" i="25"/>
  <c r="H4" i="25"/>
  <c r="G4" i="25"/>
  <c r="F4" i="25"/>
  <c r="B2" i="25"/>
  <c r="J6" i="25" s="1"/>
  <c r="V4" i="24"/>
  <c r="U4" i="24"/>
  <c r="T4" i="24"/>
  <c r="S4" i="24"/>
  <c r="R4" i="24"/>
  <c r="Q4" i="24"/>
  <c r="P4" i="24"/>
  <c r="O4" i="24"/>
  <c r="N4" i="24"/>
  <c r="M4" i="24"/>
  <c r="L4" i="24"/>
  <c r="K4" i="24"/>
  <c r="J4" i="24"/>
  <c r="I4" i="24"/>
  <c r="H4" i="24"/>
  <c r="G4" i="24"/>
  <c r="F4" i="24"/>
  <c r="B2" i="24"/>
  <c r="R4" i="23"/>
  <c r="L4" i="23"/>
  <c r="K4" i="23"/>
  <c r="F4" i="23"/>
  <c r="W4" i="23"/>
  <c r="V4" i="23"/>
  <c r="U4" i="23"/>
  <c r="T4" i="23"/>
  <c r="S4" i="23"/>
  <c r="Q4" i="23"/>
  <c r="P4" i="23"/>
  <c r="O4" i="23"/>
  <c r="N4" i="23"/>
  <c r="M4" i="23"/>
  <c r="G4" i="23"/>
  <c r="J4" i="23"/>
  <c r="I4" i="23"/>
  <c r="H4" i="23"/>
  <c r="B2" i="23"/>
  <c r="F4" i="22"/>
  <c r="R4" i="22"/>
  <c r="Q4" i="22"/>
  <c r="P4" i="22"/>
  <c r="O4" i="22"/>
  <c r="N4" i="22"/>
  <c r="M4" i="22"/>
  <c r="L4" i="22"/>
  <c r="K4" i="22"/>
  <c r="J4" i="22"/>
  <c r="I4" i="22"/>
  <c r="H4" i="22"/>
  <c r="G4" i="22"/>
  <c r="B2" i="22"/>
  <c r="K6" i="22" s="1"/>
  <c r="F6" i="25" l="1"/>
  <c r="G6" i="25"/>
  <c r="H6" i="25"/>
  <c r="K6" i="25"/>
  <c r="L6" i="25"/>
  <c r="M6" i="25"/>
  <c r="N6" i="25"/>
  <c r="O6" i="25"/>
  <c r="P6" i="25"/>
  <c r="S6" i="25"/>
  <c r="T6" i="25"/>
  <c r="U6" i="25"/>
  <c r="V6" i="25"/>
  <c r="W6" i="25"/>
  <c r="X6" i="25"/>
  <c r="M6" i="23"/>
  <c r="F6" i="23"/>
  <c r="P6" i="26"/>
  <c r="H6" i="26"/>
  <c r="F6" i="26"/>
  <c r="G6" i="26"/>
  <c r="I6" i="26"/>
  <c r="J6" i="26"/>
  <c r="K6" i="26"/>
  <c r="L6" i="26"/>
  <c r="M6" i="26"/>
  <c r="N6" i="26"/>
  <c r="Q6" i="26"/>
  <c r="R6" i="26"/>
  <c r="S6" i="26"/>
  <c r="T6" i="26"/>
  <c r="U6" i="26"/>
  <c r="V6" i="26"/>
  <c r="W6" i="26"/>
  <c r="O6" i="26"/>
  <c r="Q6" i="25"/>
  <c r="R6" i="25"/>
  <c r="I6" i="25"/>
  <c r="N6" i="24"/>
  <c r="O6" i="24"/>
  <c r="H6" i="24"/>
  <c r="V6" i="24"/>
  <c r="G6" i="24"/>
  <c r="J6" i="24"/>
  <c r="R6" i="24"/>
  <c r="F6" i="24"/>
  <c r="K6" i="24"/>
  <c r="S6" i="24"/>
  <c r="L6" i="24"/>
  <c r="M6" i="24"/>
  <c r="U6" i="24"/>
  <c r="I6" i="24"/>
  <c r="T6" i="24"/>
  <c r="P6" i="24"/>
  <c r="Q6" i="24"/>
  <c r="R6" i="23"/>
  <c r="J6" i="23"/>
  <c r="Q6" i="23"/>
  <c r="K6" i="23"/>
  <c r="S6" i="23"/>
  <c r="L6" i="23"/>
  <c r="T6" i="23"/>
  <c r="N6" i="23"/>
  <c r="V6" i="23"/>
  <c r="G6" i="23"/>
  <c r="H6" i="23"/>
  <c r="O6" i="23"/>
  <c r="W6" i="23"/>
  <c r="P6" i="23"/>
  <c r="I6" i="23"/>
  <c r="U6" i="23"/>
  <c r="Q6" i="22"/>
  <c r="J6" i="22"/>
  <c r="R6" i="22"/>
  <c r="I6" i="22"/>
  <c r="F6" i="22"/>
  <c r="N6" i="22"/>
  <c r="M6" i="22"/>
  <c r="H6" i="22"/>
  <c r="P6" i="22"/>
  <c r="L6" i="22"/>
  <c r="O6" i="22"/>
  <c r="G6" i="22"/>
</calcChain>
</file>

<file path=xl/sharedStrings.xml><?xml version="1.0" encoding="utf-8"?>
<sst xmlns="http://schemas.openxmlformats.org/spreadsheetml/2006/main" count="453" uniqueCount="172">
  <si>
    <t>Literacy Hub progress monitoring tools: Phases 16-20</t>
  </si>
  <si>
    <t>About the progress monitoring tools</t>
  </si>
  <si>
    <t>These tools:
• support teachers to monitor individual and whole-class student progress in phonics
• show effectiveness of teaching and student learning of decoding and encoding skills
• inform teachers and school leaders about pace and effectiveness of whole-class phonics instruction
• help identify students requiring further intervention.
The tools are set up in line with the Literacy Hub phonics progression.</t>
  </si>
  <si>
    <t>Each tool uses the following abbreviations: 
WL: word level
SL: sentence level
enc: encoding
dec: decoding</t>
  </si>
  <si>
    <t xml:space="preserve">Using the progress monitoring tools
</t>
  </si>
  <si>
    <t>This assessment should be used to confirm student progress. If a student experiences difficulty during the assessment, stop the assessment. This point of difficulty then becomes your starting point for further targeted instruction. As a general guide, stop after three consecutive errors.</t>
  </si>
  <si>
    <t>Before assessing, ensure each relevant letter–sound correspondence has been explicitly taught, and opportunities for guided practice and application have been provided within your literacy program.</t>
  </si>
  <si>
    <r>
      <t xml:space="preserve">Print and laminate </t>
    </r>
    <r>
      <rPr>
        <sz val="11"/>
        <color rgb="FF221E1F"/>
        <rFont val="Calibri"/>
        <family val="2"/>
        <scheme val="minor"/>
      </rPr>
      <t xml:space="preserve">one copy of each of the student reference sheets from the progress monitoring tool PDF. </t>
    </r>
  </si>
  <si>
    <t>Print a class set of the teacher marking sheets from the progress monitoring tool PDF.</t>
  </si>
  <si>
    <t>Set up this progress monitoring spreadsheet by entering student names and details in each tab.</t>
  </si>
  <si>
    <t>Set up a space for the assessment. Have your marking sheet, student reference sheets and paper and pencil for the student close at hand.</t>
  </si>
  <si>
    <t>Complete the decoding section with each student. Ask the student to decode the sounds, words and sentences. Record the results on your teacher marking sheet as you do the assessment, making notes about any difficulties.</t>
  </si>
  <si>
    <t xml:space="preserve">Repeat the process with the encoding section. </t>
  </si>
  <si>
    <t>Transfer the data to this spreadsheet and analyse it to identify your next area of instruction.</t>
  </si>
  <si>
    <t>Scoring guide</t>
  </si>
  <si>
    <t xml:space="preserve">When a letter or letters represent more than one sound, they will be indicated with an asterisk. Students need to produce as many sounds as they know and then receive one correct mark for each sound they produce. Note any incorrect or missing sound correspondences in the notes section. </t>
  </si>
  <si>
    <t>For each dictation sentence, all words need to be spelled correctly to receive 1 point. This gives teachers a clear indication of whether students can apply all the required knowledge and skills at sentence level. A score of 0 shows that the student has gaps in knowledge or skills and further instruction is needed before moving on to more complex phases.</t>
  </si>
  <si>
    <t>Conditional formatting and data analysis</t>
  </si>
  <si>
    <t>Sample results and a sample sheet with analysis are provided in this file.</t>
  </si>
  <si>
    <t>Conditional formatting (colour coding) has been applied to each sheet. It helps identify patterns within the data for easy visual analysis.</t>
  </si>
  <si>
    <t xml:space="preserve">For accurate calculations, only enter a whole number in any cell. Do not add a number higher than the maximum permitted score for that question (higher numbers will remain without conditional formatting). For example, if a question is marked out of 6, only enter 0, 1, 2, 3, 4, 5 or 6 in the cell. If the assessment is discontinued or incomplete enter n/a to show 'not assessed' in the score cell. </t>
  </si>
  <si>
    <t xml:space="preserve">When marks are awarded out of 1, 2, 3 or 4 points, students must get all marks to be assessed as achieving mastery. If full marks are awarded, the cell will be highlighted in green; if not, the cell will be highlighted in red.  </t>
  </si>
  <si>
    <t>When marks are awarded out of more than 4 points, students may get one wrong answer to be assessed as achieving mastery (e.g. 4 correct answers out of 5; 6 correct answers out of 7). If most marks are awarded, the cell will be highlighted green; if not, the cell will be highlighted red.</t>
  </si>
  <si>
    <t>Where the class percentage for a given item is 80% or more, the cell will be coloured green to indicate class-level mastery. Where the class percentage is less than 80%, the cell will be coloured red to indicate a need for further whole-class instruction.</t>
  </si>
  <si>
    <t>Response to Intervention</t>
  </si>
  <si>
    <t xml:space="preserve">Once 80% of students are ready to move on to the next skill or phase, it is essential that the teacher identifies students who are in the remaining 20% and provides Tier 2 or Tier 3 intervention. See the Response to Intervention framework below. </t>
  </si>
  <si>
    <t>Useful links and further reading</t>
  </si>
  <si>
    <t>Print-to-Speech vs. Speech-to-Print: What these terms mean and why we need both when teaching reading</t>
  </si>
  <si>
    <t>Literacy Hub phonics progression</t>
  </si>
  <si>
    <t>Response to intervention framework</t>
  </si>
  <si>
    <t>Phase 4</t>
  </si>
  <si>
    <t>k ck v y z</t>
  </si>
  <si>
    <t>of love like</t>
  </si>
  <si>
    <t>Number of students</t>
  </si>
  <si>
    <t>Real</t>
  </si>
  <si>
    <t>Pseudo</t>
  </si>
  <si>
    <t>dec.</t>
  </si>
  <si>
    <t>enc.</t>
  </si>
  <si>
    <t>k</t>
  </si>
  <si>
    <t>ck</t>
  </si>
  <si>
    <t>v</t>
  </si>
  <si>
    <t>y</t>
  </si>
  <si>
    <t>z</t>
  </si>
  <si>
    <t>WL dec.</t>
  </si>
  <si>
    <t>of</t>
  </si>
  <si>
    <t>love</t>
  </si>
  <si>
    <t>like</t>
  </si>
  <si>
    <t>SL dec.</t>
  </si>
  <si>
    <t>WL enc.</t>
  </si>
  <si>
    <t>SL enc.</t>
  </si>
  <si>
    <t>Percentages</t>
  </si>
  <si>
    <t>First name</t>
  </si>
  <si>
    <t>Last name</t>
  </si>
  <si>
    <t>Class</t>
  </si>
  <si>
    <t>Considerations</t>
  </si>
  <si>
    <t>/1</t>
  </si>
  <si>
    <t>/5</t>
  </si>
  <si>
    <t>/4</t>
  </si>
  <si>
    <t>/3</t>
  </si>
  <si>
    <t xml:space="preserve">Notes </t>
  </si>
  <si>
    <t>A</t>
  </si>
  <si>
    <t xml:space="preserve">L </t>
  </si>
  <si>
    <t>Foundation</t>
  </si>
  <si>
    <t>mild hearing loss</t>
  </si>
  <si>
    <t>Hearing issues cause difficulty hearing  v and z sounds.</t>
  </si>
  <si>
    <t>B</t>
  </si>
  <si>
    <t>M</t>
  </si>
  <si>
    <t>Focus on SL decoding.</t>
  </si>
  <si>
    <t>C</t>
  </si>
  <si>
    <t>N</t>
  </si>
  <si>
    <t>Says /v/ for y.</t>
  </si>
  <si>
    <t>D</t>
  </si>
  <si>
    <t>O</t>
  </si>
  <si>
    <t>Guessed irregular words by first letter.</t>
  </si>
  <si>
    <t>E</t>
  </si>
  <si>
    <t>P</t>
  </si>
  <si>
    <t>Further work needed on encoding irregular words.</t>
  </si>
  <si>
    <t xml:space="preserve">F </t>
  </si>
  <si>
    <t>Q</t>
  </si>
  <si>
    <t>ASD</t>
  </si>
  <si>
    <t>Work on sentence level fluency.</t>
  </si>
  <si>
    <t>G</t>
  </si>
  <si>
    <t>R</t>
  </si>
  <si>
    <t>Move to Phase 5, and support for consistent letter sizing.</t>
  </si>
  <si>
    <t>H</t>
  </si>
  <si>
    <t>S</t>
  </si>
  <si>
    <t>Work on sentence level encoding fluency.</t>
  </si>
  <si>
    <t>I</t>
  </si>
  <si>
    <t>T</t>
  </si>
  <si>
    <t>Letter formation support needed for 'k'.</t>
  </si>
  <si>
    <t>J</t>
  </si>
  <si>
    <t>U</t>
  </si>
  <si>
    <t>intellectual disability</t>
  </si>
  <si>
    <t>n/a</t>
  </si>
  <si>
    <t>Not assessed. Still working on Phase 3.</t>
  </si>
  <si>
    <t>K</t>
  </si>
  <si>
    <t>V</t>
  </si>
  <si>
    <t>Practise enc. 'like'. Further support for sentence level accuracy and fluency.</t>
  </si>
  <si>
    <t>Phase 16</t>
  </si>
  <si>
    <t>schwa</t>
  </si>
  <si>
    <t>friend water eyes always</t>
  </si>
  <si>
    <t>friend</t>
  </si>
  <si>
    <t>water</t>
  </si>
  <si>
    <t>eyes</t>
  </si>
  <si>
    <t>always</t>
  </si>
  <si>
    <t>/6</t>
  </si>
  <si>
    <t>Student 1</t>
  </si>
  <si>
    <t>Phase 17</t>
  </si>
  <si>
    <t>g c dge tch ph kn</t>
  </si>
  <si>
    <t>half move gone both</t>
  </si>
  <si>
    <t>g*</t>
  </si>
  <si>
    <t>c*</t>
  </si>
  <si>
    <t>dge</t>
  </si>
  <si>
    <t>tch</t>
  </si>
  <si>
    <t>ph</t>
  </si>
  <si>
    <t>kn</t>
  </si>
  <si>
    <t>half</t>
  </si>
  <si>
    <t>move</t>
  </si>
  <si>
    <t>gone</t>
  </si>
  <si>
    <t>both</t>
  </si>
  <si>
    <t>/2</t>
  </si>
  <si>
    <t>Phase 18</t>
  </si>
  <si>
    <t>ie ey oe eigh</t>
  </si>
  <si>
    <t>straight height only people</t>
  </si>
  <si>
    <t>ie*</t>
  </si>
  <si>
    <t>ey*</t>
  </si>
  <si>
    <t>oe</t>
  </si>
  <si>
    <t>eigh</t>
  </si>
  <si>
    <t>straight</t>
  </si>
  <si>
    <t>height</t>
  </si>
  <si>
    <t>only</t>
  </si>
  <si>
    <t>people</t>
  </si>
  <si>
    <t>Phase 19</t>
  </si>
  <si>
    <t>au aw al all oar le</t>
  </si>
  <si>
    <t>caught taught beautiful favourite</t>
  </si>
  <si>
    <t>au</t>
  </si>
  <si>
    <t>aw</t>
  </si>
  <si>
    <t>al</t>
  </si>
  <si>
    <t>all</t>
  </si>
  <si>
    <t>oar</t>
  </si>
  <si>
    <t>_le</t>
  </si>
  <si>
    <t>caught</t>
  </si>
  <si>
    <t>taught</t>
  </si>
  <si>
    <t>beautiful</t>
  </si>
  <si>
    <t>favourite</t>
  </si>
  <si>
    <t>Phase 20</t>
  </si>
  <si>
    <t>are ere ire ore ure</t>
  </si>
  <si>
    <t>blood flood country awesome</t>
  </si>
  <si>
    <t>are</t>
  </si>
  <si>
    <t>ere</t>
  </si>
  <si>
    <t>ire</t>
  </si>
  <si>
    <t>ore</t>
  </si>
  <si>
    <t>ure</t>
  </si>
  <si>
    <t>blood</t>
  </si>
  <si>
    <t>flood</t>
  </si>
  <si>
    <t>country</t>
  </si>
  <si>
    <t>awesome</t>
  </si>
  <si>
    <t xml:space="preserve">To maintain conditional formatting, do not copy/paste or drag data from cell to cell. Instead, enter data into each cell using the keyboard. </t>
  </si>
  <si>
    <t>Literacy Hub professional learning: Fluency and progress monitoring</t>
  </si>
  <si>
    <t>Date</t>
  </si>
  <si>
    <t xml:space="preserve">The encoding section focuses on students' ability to spell. Any legibly written and correctly spelled answer can be given a correct mark. Note any handwriting difficulties or punctuation errors in the notes section on the spreadsheet. </t>
  </si>
  <si>
    <t>new to this school</t>
  </si>
  <si>
    <t xml:space="preserve">If you enter data without entering a student's first name in column A, the cell with the missing name will be highlighted in yellow. When you add a name to that cell, the highlighting will disappear. </t>
  </si>
  <si>
    <t xml:space="preserve">The formulae and formatting in the sheets extend to row 51. To add more students, insert rows before row 51, then add or paste in names. (If you insert names without first adding rows, the formulae and conditional formatting will no longer work correctly.) </t>
  </si>
  <si>
    <t>The sheet automatically calculates the percentage of students who have achieved mastery of a given skill; it counts the number of green cells in each column (shown in row 4), then converts this to a percentage of the total number of students in the class (shown in cell B2).</t>
  </si>
  <si>
    <t>Note: Before analysing your data, 
ensure the number of responses for each item (row 5) 
matches the number of students (cell B2).</t>
  </si>
  <si>
    <t>Number at mastery</t>
  </si>
  <si>
    <t>Number of responses</t>
  </si>
  <si>
    <t xml:space="preserve">Each progress monitoring tool is made up of two parts:
• this spreadsheet to collect and analyse your data
• a PDF for student assessment: </t>
  </si>
  <si>
    <t>http://www.literacyhub.edu.au/search/progress-monitoring-tools-phases-16-20/</t>
  </si>
  <si>
    <t>Version 3, Oct 2025</t>
  </si>
  <si>
    <t>© 2025 Commonwealth of Australia. Creative Commons Attribution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</si>
</sst>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color theme="0"/>
      <name val="Calibri"/>
      <family val="2"/>
      <scheme val="minor"/>
    </font>
    <font>
      <b/>
      <sz val="11"/>
      <color theme="0"/>
      <name val="Calibri"/>
      <family val="2"/>
      <scheme val="minor"/>
    </font>
    <font>
      <sz val="1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b/>
      <sz val="11"/>
      <name val="Calibri"/>
      <family val="2"/>
      <scheme val="minor"/>
    </font>
    <font>
      <sz val="14"/>
      <color theme="0"/>
      <name val="Calibri"/>
      <family val="2"/>
      <scheme val="minor"/>
    </font>
    <font>
      <b/>
      <sz val="18"/>
      <name val="Calibri"/>
      <family val="2"/>
      <scheme val="minor"/>
    </font>
    <font>
      <b/>
      <sz val="14"/>
      <name val="Calibri"/>
      <family val="2"/>
      <scheme val="minor"/>
    </font>
    <font>
      <sz val="11"/>
      <color rgb="FF221E1F"/>
      <name val="Calibri"/>
      <family val="2"/>
      <scheme val="minor"/>
    </font>
    <font>
      <b/>
      <sz val="16"/>
      <name val="Calibri"/>
      <family val="2"/>
      <scheme val="minor"/>
    </font>
    <font>
      <sz val="16"/>
      <name val="Calibri"/>
      <family val="2"/>
      <scheme val="minor"/>
    </font>
    <font>
      <b/>
      <sz val="12"/>
      <name val="Calibri"/>
      <family val="2"/>
      <scheme val="minor"/>
    </font>
    <font>
      <b/>
      <sz val="11"/>
      <color rgb="FFC00000"/>
      <name val="Calibri"/>
      <family val="2"/>
      <scheme val="minor"/>
    </font>
    <font>
      <sz val="11"/>
      <color theme="0" tint="-0.14999847407452621"/>
      <name val="Calibri"/>
      <family val="2"/>
      <scheme val="minor"/>
    </font>
  </fonts>
  <fills count="4">
    <fill>
      <patternFill patternType="none"/>
    </fill>
    <fill>
      <patternFill patternType="gray125"/>
    </fill>
    <fill>
      <patternFill patternType="solid">
        <fgColor rgb="FF4656AD"/>
        <bgColor indexed="64"/>
      </patternFill>
    </fill>
    <fill>
      <patternFill patternType="solid">
        <fgColor rgb="FFFFFFFF"/>
        <bgColor indexed="64"/>
      </patternFill>
    </fill>
  </fills>
  <borders count="16">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rgb="FF000000"/>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0">
    <xf numFmtId="0" fontId="0" fillId="0" borderId="0" xfId="0"/>
    <xf numFmtId="0" fontId="3" fillId="0" borderId="0" xfId="0" applyFont="1"/>
    <xf numFmtId="0" fontId="1" fillId="0" borderId="0" xfId="0" applyFont="1" applyAlignment="1">
      <alignment wrapText="1"/>
    </xf>
    <xf numFmtId="0" fontId="3" fillId="0" borderId="0" xfId="0" applyFont="1" applyAlignment="1">
      <alignment horizontal="left" vertical="top" wrapText="1"/>
    </xf>
    <xf numFmtId="0" fontId="6" fillId="0" borderId="0" xfId="1" applyFill="1" applyBorder="1" applyAlignment="1">
      <alignment horizontal="left" vertical="top" wrapText="1"/>
    </xf>
    <xf numFmtId="0" fontId="5" fillId="2" borderId="0" xfId="0" applyFont="1" applyFill="1" applyAlignment="1">
      <alignmen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xf>
    <xf numFmtId="0" fontId="3" fillId="0" borderId="0" xfId="0" applyFont="1" applyAlignment="1">
      <alignment wrapText="1"/>
    </xf>
    <xf numFmtId="0" fontId="9" fillId="0" borderId="0" xfId="0" applyFont="1" applyAlignment="1">
      <alignment wrapText="1"/>
    </xf>
    <xf numFmtId="0" fontId="10" fillId="0" borderId="0" xfId="0" applyFont="1" applyAlignment="1">
      <alignment horizontal="left" vertical="center" wrapText="1"/>
    </xf>
    <xf numFmtId="0" fontId="3" fillId="0" borderId="0" xfId="0" applyFont="1" applyAlignment="1">
      <alignment vertical="top" wrapText="1"/>
    </xf>
    <xf numFmtId="0" fontId="7" fillId="0" borderId="0" xfId="0" applyFont="1" applyAlignment="1">
      <alignment vertical="top" wrapText="1"/>
    </xf>
    <xf numFmtId="0" fontId="10" fillId="0" borderId="0" xfId="0" applyFont="1" applyAlignment="1">
      <alignment horizontal="left" vertical="top" wrapText="1"/>
    </xf>
    <xf numFmtId="0" fontId="7" fillId="0" borderId="0" xfId="0" applyFont="1" applyAlignment="1">
      <alignment wrapText="1"/>
    </xf>
    <xf numFmtId="0" fontId="11" fillId="0" borderId="0" xfId="0" applyFont="1" applyAlignment="1">
      <alignment vertical="top" wrapText="1"/>
    </xf>
    <xf numFmtId="0" fontId="7" fillId="0" borderId="0" xfId="0" applyFont="1" applyAlignment="1">
      <alignment horizontal="right" vertical="top" wrapText="1"/>
    </xf>
    <xf numFmtId="0" fontId="3" fillId="0" borderId="0" xfId="0" applyFont="1" applyAlignment="1">
      <alignment horizontal="left" wrapText="1"/>
    </xf>
    <xf numFmtId="0" fontId="11" fillId="0" borderId="0" xfId="0" applyFont="1" applyAlignment="1">
      <alignment vertical="top"/>
    </xf>
    <xf numFmtId="0" fontId="11" fillId="0" borderId="0" xfId="0" applyFont="1" applyAlignment="1">
      <alignment horizontal="left" vertical="top"/>
    </xf>
    <xf numFmtId="0" fontId="5" fillId="2" borderId="0" xfId="0" applyFont="1" applyFill="1" applyAlignment="1">
      <alignment horizontal="center" wrapText="1"/>
    </xf>
    <xf numFmtId="0" fontId="0" fillId="0" borderId="0" xfId="0" applyAlignment="1">
      <alignment vertical="top" wrapText="1"/>
    </xf>
    <xf numFmtId="0" fontId="12" fillId="0" borderId="0" xfId="0" applyFont="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xf>
    <xf numFmtId="0" fontId="12" fillId="0" borderId="4" xfId="0" applyFont="1" applyBorder="1" applyAlignment="1">
      <alignment horizontal="center"/>
    </xf>
    <xf numFmtId="0" fontId="12" fillId="0" borderId="0" xfId="0" applyFont="1"/>
    <xf numFmtId="0" fontId="13" fillId="0" borderId="0" xfId="0" applyFont="1"/>
    <xf numFmtId="0" fontId="2" fillId="2" borderId="0" xfId="0" applyFont="1" applyFill="1"/>
    <xf numFmtId="0" fontId="2" fillId="2" borderId="0" xfId="0" applyFont="1" applyFill="1" applyAlignment="1">
      <alignment horizontal="left"/>
    </xf>
    <xf numFmtId="0" fontId="5" fillId="2" borderId="5" xfId="0" applyFont="1" applyFill="1" applyBorder="1" applyAlignment="1">
      <alignment vertical="center"/>
    </xf>
    <xf numFmtId="0" fontId="5" fillId="2" borderId="5" xfId="0" applyFont="1" applyFill="1" applyBorder="1" applyAlignment="1">
      <alignment horizontal="center"/>
    </xf>
    <xf numFmtId="0" fontId="5" fillId="2" borderId="0" xfId="0" applyFont="1" applyFill="1"/>
    <xf numFmtId="0" fontId="8" fillId="2" borderId="0" xfId="0" applyFont="1" applyFill="1"/>
    <xf numFmtId="0" fontId="8" fillId="2" borderId="5" xfId="0" applyFont="1" applyFill="1" applyBorder="1"/>
    <xf numFmtId="0" fontId="14" fillId="0" borderId="6" xfId="0" applyFont="1" applyBorder="1"/>
    <xf numFmtId="0" fontId="14" fillId="0" borderId="7" xfId="0" applyFont="1" applyBorder="1"/>
    <xf numFmtId="0" fontId="14" fillId="0" borderId="0" xfId="0" applyFont="1"/>
    <xf numFmtId="0" fontId="14" fillId="0" borderId="3" xfId="0" applyFont="1" applyBorder="1"/>
    <xf numFmtId="0" fontId="14" fillId="0" borderId="8" xfId="0" applyFont="1" applyBorder="1"/>
    <xf numFmtId="9" fontId="14" fillId="0" borderId="3" xfId="0" applyNumberFormat="1" applyFont="1" applyBorder="1"/>
    <xf numFmtId="9" fontId="14" fillId="0" borderId="8" xfId="0" applyNumberFormat="1" applyFont="1" applyBorder="1"/>
    <xf numFmtId="0" fontId="2" fillId="2" borderId="2" xfId="0" applyFont="1" applyFill="1" applyBorder="1" applyAlignment="1">
      <alignment horizontal="left"/>
    </xf>
    <xf numFmtId="0" fontId="2" fillId="2" borderId="5" xfId="0" applyFont="1" applyFill="1" applyBorder="1" applyAlignment="1">
      <alignment horizontal="left"/>
    </xf>
    <xf numFmtId="0" fontId="4" fillId="2" borderId="3" xfId="0" applyFont="1" applyFill="1" applyBorder="1" applyAlignment="1">
      <alignment horizontal="center"/>
    </xf>
    <xf numFmtId="0" fontId="4" fillId="2" borderId="8" xfId="0" applyFont="1" applyFill="1" applyBorder="1" applyAlignment="1">
      <alignment horizontal="center"/>
    </xf>
    <xf numFmtId="0" fontId="2" fillId="2" borderId="0" xfId="0" applyFont="1" applyFill="1" applyAlignment="1">
      <alignment horizontal="center"/>
    </xf>
    <xf numFmtId="0" fontId="4" fillId="2" borderId="3" xfId="0" applyFont="1" applyFill="1" applyBorder="1"/>
    <xf numFmtId="0" fontId="3" fillId="0" borderId="5" xfId="0" applyFont="1" applyBorder="1"/>
    <xf numFmtId="0" fontId="0" fillId="0" borderId="5" xfId="0" applyBorder="1"/>
    <xf numFmtId="0" fontId="10" fillId="0" borderId="1" xfId="0" applyFont="1" applyBorder="1" applyAlignment="1">
      <alignment vertical="center"/>
    </xf>
    <xf numFmtId="0" fontId="6" fillId="0" borderId="0" xfId="1" applyFill="1" applyBorder="1" applyAlignment="1">
      <alignment wrapText="1"/>
    </xf>
    <xf numFmtId="16" fontId="3" fillId="0" borderId="0" xfId="0" applyNumberFormat="1" applyFont="1"/>
    <xf numFmtId="0" fontId="14" fillId="0" borderId="5" xfId="0" applyFont="1" applyBorder="1"/>
    <xf numFmtId="0" fontId="0" fillId="0" borderId="10" xfId="0" applyBorder="1"/>
    <xf numFmtId="0" fontId="14" fillId="0" borderId="11" xfId="0" applyFont="1" applyBorder="1"/>
    <xf numFmtId="0" fontId="0" fillId="0" borderId="12" xfId="0" applyBorder="1"/>
    <xf numFmtId="9" fontId="14" fillId="0" borderId="0" xfId="0" applyNumberFormat="1" applyFont="1"/>
    <xf numFmtId="9" fontId="14" fillId="0" borderId="5" xfId="0" applyNumberFormat="1" applyFont="1" applyBorder="1"/>
    <xf numFmtId="0" fontId="2" fillId="2" borderId="13" xfId="0" applyFont="1" applyFill="1" applyBorder="1" applyAlignment="1">
      <alignment horizontal="left"/>
    </xf>
    <xf numFmtId="0" fontId="2" fillId="2" borderId="14" xfId="0" applyFont="1" applyFill="1" applyBorder="1" applyAlignment="1">
      <alignment horizontal="left"/>
    </xf>
    <xf numFmtId="0" fontId="2" fillId="2" borderId="15" xfId="0" applyFont="1" applyFill="1" applyBorder="1" applyAlignment="1">
      <alignment horizontal="left"/>
    </xf>
    <xf numFmtId="0" fontId="4" fillId="2" borderId="14" xfId="0" applyFont="1" applyFill="1" applyBorder="1" applyAlignment="1">
      <alignment horizontal="center"/>
    </xf>
    <xf numFmtId="0" fontId="4" fillId="2" borderId="15" xfId="0" applyFont="1" applyFill="1" applyBorder="1" applyAlignment="1">
      <alignment horizontal="center"/>
    </xf>
    <xf numFmtId="0" fontId="2" fillId="2" borderId="14" xfId="0" applyFont="1" applyFill="1" applyBorder="1" applyAlignment="1">
      <alignment horizontal="center"/>
    </xf>
    <xf numFmtId="0" fontId="4" fillId="2" borderId="14" xfId="0" applyFont="1" applyFill="1" applyBorder="1"/>
    <xf numFmtId="0" fontId="5" fillId="2" borderId="12" xfId="0" applyFont="1" applyFill="1" applyBorder="1"/>
    <xf numFmtId="0" fontId="8" fillId="2" borderId="12" xfId="0" applyFont="1" applyFill="1" applyBorder="1"/>
    <xf numFmtId="0" fontId="8" fillId="2" borderId="10" xfId="0" applyFont="1" applyFill="1" applyBorder="1"/>
    <xf numFmtId="0" fontId="5" fillId="2" borderId="12" xfId="0" applyFont="1" applyFill="1" applyBorder="1" applyAlignment="1">
      <alignment horizontal="center"/>
    </xf>
    <xf numFmtId="0" fontId="5" fillId="2" borderId="10" xfId="0" applyFont="1" applyFill="1" applyBorder="1" applyAlignment="1">
      <alignment horizontal="center"/>
    </xf>
    <xf numFmtId="0" fontId="5" fillId="2" borderId="12" xfId="0" applyFont="1" applyFill="1" applyBorder="1" applyAlignment="1">
      <alignment horizontal="center" wrapText="1"/>
    </xf>
    <xf numFmtId="0" fontId="6" fillId="0" borderId="0" xfId="1" applyAlignment="1">
      <alignment wrapText="1"/>
    </xf>
    <xf numFmtId="0" fontId="16" fillId="0" borderId="0" xfId="0" applyFont="1"/>
    <xf numFmtId="0" fontId="15" fillId="3" borderId="9" xfId="0" applyFont="1" applyFill="1" applyBorder="1" applyAlignment="1">
      <alignment horizontal="center" wrapText="1"/>
    </xf>
    <xf numFmtId="0" fontId="15" fillId="3" borderId="0" xfId="0" applyFont="1" applyFill="1" applyAlignment="1">
      <alignment horizontal="center" wrapText="1"/>
    </xf>
    <xf numFmtId="0" fontId="15" fillId="3" borderId="3" xfId="0" applyFont="1" applyFill="1" applyBorder="1" applyAlignment="1">
      <alignment horizontal="center" wrapText="1"/>
    </xf>
  </cellXfs>
  <cellStyles count="2">
    <cellStyle name="Hyperlink" xfId="1" builtinId="8"/>
    <cellStyle name="Normal" xfId="0" builtinId="0"/>
  </cellStyles>
  <dxfs count="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4656AD"/>
      <color rgb="FF33CCCC"/>
      <color rgb="FF00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iteracyhub.edu.au/search/literacy-hub-phonics-progression/" TargetMode="External"/><Relationship Id="rId2" Type="http://schemas.openxmlformats.org/officeDocument/2006/relationships/hyperlink" Target="https://fivefromfive.com.au/blog/print-to-speech-vs-speech-to-print-what-these-terms-mean-and-why-we-need-both-when-teaching-reading/" TargetMode="External"/><Relationship Id="rId1" Type="http://schemas.openxmlformats.org/officeDocument/2006/relationships/hyperlink" Target="https://files.eric.ed.gov/fulltext/ED526859.pdf" TargetMode="External"/><Relationship Id="rId6" Type="http://schemas.openxmlformats.org/officeDocument/2006/relationships/printerSettings" Target="../printerSettings/printerSettings1.bin"/><Relationship Id="rId5" Type="http://schemas.openxmlformats.org/officeDocument/2006/relationships/hyperlink" Target="http://www.literacyhub.edu.au/search/progress-monitoring-tools-phases-16-20/" TargetMode="External"/><Relationship Id="rId4" Type="http://schemas.openxmlformats.org/officeDocument/2006/relationships/hyperlink" Target="http://www.literacyhub.edu.au/understanding-literacy/professional-learning/phonics-pl/fluency-and-progress-monitor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CCB75-3544-40F2-A45F-584ABA8E9157}">
  <dimension ref="A1:M47"/>
  <sheetViews>
    <sheetView tabSelected="1" zoomScaleNormal="100" workbookViewId="0">
      <selection activeCell="B2" sqref="B2"/>
    </sheetView>
  </sheetViews>
  <sheetFormatPr defaultColWidth="9.26953125" defaultRowHeight="14.5" x14ac:dyDescent="0.35"/>
  <cols>
    <col min="1" max="1" width="11.26953125" style="9" customWidth="1"/>
    <col min="2" max="2" width="108.7265625" style="9" customWidth="1"/>
    <col min="3" max="3" width="11.26953125" style="9" customWidth="1"/>
    <col min="4" max="4" width="102.7265625" style="9" customWidth="1"/>
    <col min="5" max="7" width="9.26953125" style="9"/>
    <col min="8" max="8" width="27.54296875" style="9" customWidth="1"/>
    <col min="9" max="16384" width="9.26953125" style="9"/>
  </cols>
  <sheetData>
    <row r="1" spans="1:13" x14ac:dyDescent="0.35">
      <c r="A1" s="76" t="s">
        <v>170</v>
      </c>
    </row>
    <row r="2" spans="1:13" ht="23.5" x14ac:dyDescent="0.55000000000000004">
      <c r="B2" s="10" t="s">
        <v>0</v>
      </c>
    </row>
    <row r="3" spans="1:13" x14ac:dyDescent="0.35">
      <c r="B3" s="9" t="s">
        <v>171</v>
      </c>
    </row>
    <row r="5" spans="1:13" ht="19.5" customHeight="1" x14ac:dyDescent="0.35">
      <c r="B5" s="11" t="s">
        <v>1</v>
      </c>
    </row>
    <row r="6" spans="1:13" ht="48.65" customHeight="1" x14ac:dyDescent="0.35">
      <c r="B6" s="9" t="s">
        <v>168</v>
      </c>
    </row>
    <row r="7" spans="1:13" ht="18" customHeight="1" x14ac:dyDescent="0.35">
      <c r="B7" s="75" t="s">
        <v>169</v>
      </c>
    </row>
    <row r="8" spans="1:13" ht="112.9" customHeight="1" x14ac:dyDescent="0.35">
      <c r="A8" s="12"/>
      <c r="B8" s="12" t="s">
        <v>2</v>
      </c>
      <c r="C8" s="12"/>
      <c r="D8" s="12"/>
    </row>
    <row r="9" spans="1:13" ht="78" customHeight="1" x14ac:dyDescent="0.35">
      <c r="A9" s="12"/>
      <c r="B9" s="12" t="s">
        <v>3</v>
      </c>
      <c r="C9" s="12"/>
      <c r="D9" s="12"/>
    </row>
    <row r="10" spans="1:13" ht="14.65" customHeight="1" x14ac:dyDescent="0.35">
      <c r="A10" s="12"/>
      <c r="B10" s="12"/>
      <c r="C10" s="12"/>
      <c r="D10" s="12"/>
    </row>
    <row r="11" spans="1:13" ht="19.5" customHeight="1" x14ac:dyDescent="0.35">
      <c r="A11" s="13"/>
      <c r="B11" s="14" t="s">
        <v>4</v>
      </c>
      <c r="C11" s="12"/>
      <c r="D11" s="15"/>
    </row>
    <row r="12" spans="1:13" ht="46.15" customHeight="1" x14ac:dyDescent="0.35">
      <c r="A12" s="13"/>
      <c r="B12" s="16" t="s">
        <v>5</v>
      </c>
      <c r="C12" s="12"/>
      <c r="D12" s="15"/>
    </row>
    <row r="13" spans="1:13" ht="29.65" customHeight="1" x14ac:dyDescent="0.35">
      <c r="A13" s="17">
        <v>1</v>
      </c>
      <c r="B13" s="12" t="s">
        <v>6</v>
      </c>
      <c r="C13" s="12"/>
      <c r="M13" s="18"/>
    </row>
    <row r="14" spans="1:13" ht="29.65" customHeight="1" x14ac:dyDescent="0.35">
      <c r="A14" s="17">
        <v>2</v>
      </c>
      <c r="B14" s="12" t="s">
        <v>7</v>
      </c>
      <c r="C14" s="12"/>
      <c r="M14" s="18"/>
    </row>
    <row r="15" spans="1:13" ht="29.65" customHeight="1" x14ac:dyDescent="0.35">
      <c r="A15" s="17">
        <v>3</v>
      </c>
      <c r="B15" s="19" t="s">
        <v>8</v>
      </c>
      <c r="C15" s="12"/>
      <c r="M15" s="18"/>
    </row>
    <row r="16" spans="1:13" ht="29.65" customHeight="1" x14ac:dyDescent="0.35">
      <c r="A16" s="17">
        <v>4</v>
      </c>
      <c r="B16" s="19" t="s">
        <v>9</v>
      </c>
      <c r="C16" s="12"/>
      <c r="M16" s="18"/>
    </row>
    <row r="17" spans="1:4" ht="29.65" customHeight="1" x14ac:dyDescent="0.35">
      <c r="A17" s="17">
        <v>5</v>
      </c>
      <c r="B17" s="16" t="s">
        <v>10</v>
      </c>
      <c r="C17" s="12"/>
    </row>
    <row r="18" spans="1:4" ht="34.9" customHeight="1" x14ac:dyDescent="0.35">
      <c r="A18" s="17">
        <v>6</v>
      </c>
      <c r="B18" s="16" t="s">
        <v>11</v>
      </c>
      <c r="C18" s="12"/>
    </row>
    <row r="19" spans="1:4" ht="21.65" customHeight="1" x14ac:dyDescent="0.35">
      <c r="A19" s="17">
        <v>7</v>
      </c>
      <c r="B19" s="20" t="s">
        <v>12</v>
      </c>
      <c r="C19" s="12"/>
    </row>
    <row r="20" spans="1:4" ht="24" customHeight="1" x14ac:dyDescent="0.35">
      <c r="A20" s="17">
        <v>8</v>
      </c>
      <c r="B20" s="20" t="s">
        <v>13</v>
      </c>
      <c r="C20" s="12"/>
    </row>
    <row r="21" spans="1:4" ht="14.65" customHeight="1" x14ac:dyDescent="0.35">
      <c r="A21" s="17"/>
      <c r="B21" s="12"/>
      <c r="C21" s="12"/>
    </row>
    <row r="22" spans="1:4" ht="18.5" x14ac:dyDescent="0.35">
      <c r="A22" s="12"/>
      <c r="B22" s="14" t="s">
        <v>14</v>
      </c>
      <c r="C22" s="12"/>
    </row>
    <row r="23" spans="1:4" ht="52.15" customHeight="1" x14ac:dyDescent="0.35">
      <c r="A23" s="13"/>
      <c r="B23" s="12" t="s">
        <v>15</v>
      </c>
      <c r="C23" s="12"/>
      <c r="D23" s="12"/>
    </row>
    <row r="24" spans="1:4" ht="40.15" customHeight="1" x14ac:dyDescent="0.35">
      <c r="A24" s="13"/>
      <c r="B24" s="12" t="s">
        <v>160</v>
      </c>
      <c r="C24" s="12"/>
      <c r="D24" s="12"/>
    </row>
    <row r="25" spans="1:4" ht="64.900000000000006" customHeight="1" x14ac:dyDescent="0.35">
      <c r="A25" s="13"/>
      <c r="B25" s="22" t="s">
        <v>16</v>
      </c>
      <c r="C25" s="12"/>
      <c r="D25" s="12"/>
    </row>
    <row r="26" spans="1:4" ht="14.65" customHeight="1" x14ac:dyDescent="0.35">
      <c r="A26" s="17"/>
      <c r="B26" s="12"/>
      <c r="C26" s="12"/>
    </row>
    <row r="27" spans="1:4" ht="18.5" x14ac:dyDescent="0.35">
      <c r="A27" s="12"/>
      <c r="B27" s="14" t="s">
        <v>17</v>
      </c>
      <c r="C27" s="12"/>
      <c r="D27" s="12"/>
    </row>
    <row r="28" spans="1:4" ht="19.149999999999999" customHeight="1" x14ac:dyDescent="0.35">
      <c r="A28" s="12"/>
      <c r="B28" s="12" t="s">
        <v>18</v>
      </c>
      <c r="C28" s="12"/>
      <c r="D28" s="12"/>
    </row>
    <row r="29" spans="1:4" ht="34.15" customHeight="1" x14ac:dyDescent="0.35">
      <c r="A29" s="12"/>
      <c r="B29" s="12" t="s">
        <v>19</v>
      </c>
      <c r="C29" s="12"/>
      <c r="D29" s="12"/>
    </row>
    <row r="30" spans="1:4" ht="61.9" customHeight="1" x14ac:dyDescent="0.35">
      <c r="A30" s="13"/>
      <c r="B30" s="12" t="s">
        <v>20</v>
      </c>
      <c r="C30" s="12"/>
      <c r="D30" s="12"/>
    </row>
    <row r="31" spans="1:4" ht="37.15" customHeight="1" x14ac:dyDescent="0.35">
      <c r="A31" s="13"/>
      <c r="B31" s="12" t="s">
        <v>157</v>
      </c>
      <c r="C31" s="12"/>
      <c r="D31" s="12"/>
    </row>
    <row r="32" spans="1:4" ht="33.65" customHeight="1" x14ac:dyDescent="0.35">
      <c r="A32" s="12"/>
      <c r="B32" s="12" t="s">
        <v>21</v>
      </c>
      <c r="C32" s="12"/>
      <c r="D32" s="12"/>
    </row>
    <row r="33" spans="1:4" ht="47.65" customHeight="1" x14ac:dyDescent="0.35">
      <c r="A33" s="12"/>
      <c r="B33" s="12" t="s">
        <v>22</v>
      </c>
      <c r="C33" s="12"/>
      <c r="D33" s="12"/>
    </row>
    <row r="34" spans="1:4" ht="48.65" customHeight="1" x14ac:dyDescent="0.35">
      <c r="A34" s="12"/>
      <c r="B34" s="12" t="s">
        <v>164</v>
      </c>
      <c r="C34" s="12"/>
      <c r="D34" s="12"/>
    </row>
    <row r="35" spans="1:4" ht="48.65" customHeight="1" x14ac:dyDescent="0.35">
      <c r="A35" s="13"/>
      <c r="B35" s="12" t="s">
        <v>23</v>
      </c>
      <c r="C35" s="12"/>
      <c r="D35" s="12"/>
    </row>
    <row r="36" spans="1:4" ht="48.65" customHeight="1" x14ac:dyDescent="0.35">
      <c r="A36" s="13"/>
      <c r="B36" s="12" t="s">
        <v>163</v>
      </c>
      <c r="C36" s="12"/>
      <c r="D36" s="12"/>
    </row>
    <row r="37" spans="1:4" ht="46.9" customHeight="1" x14ac:dyDescent="0.35">
      <c r="A37" s="13"/>
      <c r="B37" s="12" t="s">
        <v>162</v>
      </c>
      <c r="C37" s="12"/>
      <c r="D37" s="12"/>
    </row>
    <row r="38" spans="1:4" ht="18.5" x14ac:dyDescent="0.35">
      <c r="A38" s="13"/>
      <c r="B38" s="14" t="s">
        <v>24</v>
      </c>
      <c r="C38" s="12"/>
      <c r="D38" s="12"/>
    </row>
    <row r="39" spans="1:4" ht="33.65" customHeight="1" x14ac:dyDescent="0.35">
      <c r="A39" s="13"/>
      <c r="B39" s="3" t="s">
        <v>25</v>
      </c>
      <c r="C39" s="12"/>
    </row>
    <row r="40" spans="1:4" x14ac:dyDescent="0.35">
      <c r="A40" s="12"/>
      <c r="B40" s="12"/>
      <c r="C40" s="12"/>
    </row>
    <row r="41" spans="1:4" ht="18.5" x14ac:dyDescent="0.35">
      <c r="A41" s="12"/>
      <c r="B41" s="11" t="s">
        <v>26</v>
      </c>
      <c r="C41" s="12"/>
    </row>
    <row r="42" spans="1:4" ht="14.65" customHeight="1" x14ac:dyDescent="0.35">
      <c r="B42" s="4" t="s">
        <v>27</v>
      </c>
    </row>
    <row r="43" spans="1:4" ht="14.65" customHeight="1" x14ac:dyDescent="0.35">
      <c r="B43" s="4" t="s">
        <v>28</v>
      </c>
    </row>
    <row r="44" spans="1:4" ht="14.65" customHeight="1" x14ac:dyDescent="0.35">
      <c r="A44" s="13"/>
      <c r="B44" s="54" t="s">
        <v>158</v>
      </c>
      <c r="C44" s="12"/>
    </row>
    <row r="45" spans="1:4" ht="14.65" customHeight="1" x14ac:dyDescent="0.35">
      <c r="B45" s="4" t="s">
        <v>29</v>
      </c>
    </row>
    <row r="46" spans="1:4" x14ac:dyDescent="0.35">
      <c r="A46" s="12"/>
      <c r="B46" s="12"/>
      <c r="C46" s="12"/>
    </row>
    <row r="47" spans="1:4" x14ac:dyDescent="0.35">
      <c r="B47" s="12"/>
    </row>
  </sheetData>
  <hyperlinks>
    <hyperlink ref="B45" r:id="rId1" display="Response to Intervention framework" xr:uid="{49C13327-BE8B-4596-A7F3-9969BD381767}"/>
    <hyperlink ref="B42" r:id="rId2" xr:uid="{7A0EE196-6C6C-45E7-A80F-65DE7F4616CB}"/>
    <hyperlink ref="B43" r:id="rId3" xr:uid="{FBF266AB-A4EE-45F4-B752-596D1BA3D984}"/>
    <hyperlink ref="B44" r:id="rId4" xr:uid="{92E356A6-D22C-4E3E-95D2-953808333A67}"/>
    <hyperlink ref="B7" r:id="rId5" xr:uid="{7D0D4834-4E99-4A2D-94F9-4D312E2F7709}"/>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CFF4-CAC2-4A57-A321-8A333FB643F3}">
  <dimension ref="A1:V70"/>
  <sheetViews>
    <sheetView zoomScaleNormal="100" workbookViewId="0"/>
  </sheetViews>
  <sheetFormatPr defaultRowHeight="14.5" x14ac:dyDescent="0.35"/>
  <cols>
    <col min="1" max="1" width="20.26953125" customWidth="1"/>
    <col min="2" max="2" width="18.26953125" customWidth="1"/>
    <col min="3" max="4" width="12.7265625" customWidth="1"/>
    <col min="5" max="5" width="21.26953125" style="52" customWidth="1"/>
    <col min="6" max="6" width="9" customWidth="1"/>
    <col min="7" max="10" width="6.26953125" customWidth="1"/>
    <col min="11" max="12" width="12.54296875" customWidth="1"/>
    <col min="13" max="13" width="7.7265625" customWidth="1"/>
    <col min="14" max="15" width="7.26953125" customWidth="1"/>
    <col min="16" max="17" width="12.54296875" customWidth="1"/>
    <col min="18" max="18" width="7.7265625" customWidth="1"/>
    <col min="19" max="20" width="7.26953125" customWidth="1"/>
    <col min="21" max="21" width="12.54296875" style="52" customWidth="1"/>
    <col min="22" max="22" width="60.453125" customWidth="1"/>
  </cols>
  <sheetData>
    <row r="1" spans="1:22" s="30" customFormat="1" ht="21" x14ac:dyDescent="0.5">
      <c r="A1" s="23" t="s">
        <v>30</v>
      </c>
      <c r="B1" s="24" t="s">
        <v>31</v>
      </c>
      <c r="C1" s="24" t="s">
        <v>32</v>
      </c>
      <c r="D1" s="24"/>
      <c r="E1" s="25"/>
      <c r="F1" s="26"/>
      <c r="G1" s="26"/>
      <c r="H1" s="26"/>
      <c r="I1" s="26"/>
      <c r="J1" s="26"/>
      <c r="K1" s="27"/>
      <c r="L1" s="27"/>
      <c r="M1" s="27"/>
      <c r="N1" s="27"/>
      <c r="O1" s="27"/>
      <c r="P1" s="27"/>
      <c r="Q1" s="27"/>
      <c r="R1" s="27"/>
      <c r="S1" s="27"/>
      <c r="T1" s="27"/>
      <c r="U1" s="28"/>
      <c r="V1" s="29"/>
    </row>
    <row r="2" spans="1:22" s="36" customFormat="1" ht="18.5" x14ac:dyDescent="0.45">
      <c r="A2" s="31" t="s">
        <v>33</v>
      </c>
      <c r="B2" s="32">
        <f>COUNTIF(A8:A51, "*")</f>
        <v>11</v>
      </c>
      <c r="C2" s="5"/>
      <c r="D2" s="5"/>
      <c r="E2" s="33"/>
      <c r="F2" s="6"/>
      <c r="G2" s="7"/>
      <c r="H2" s="7"/>
      <c r="I2" s="7"/>
      <c r="J2" s="7"/>
      <c r="K2" s="8" t="s">
        <v>34</v>
      </c>
      <c r="L2" s="8" t="s">
        <v>35</v>
      </c>
      <c r="M2" s="8" t="s">
        <v>36</v>
      </c>
      <c r="N2" s="8" t="s">
        <v>36</v>
      </c>
      <c r="O2" s="8" t="s">
        <v>36</v>
      </c>
      <c r="P2" s="8"/>
      <c r="Q2" s="8"/>
      <c r="R2" s="8" t="s">
        <v>37</v>
      </c>
      <c r="S2" s="8" t="s">
        <v>37</v>
      </c>
      <c r="T2" s="8" t="s">
        <v>37</v>
      </c>
      <c r="U2" s="34"/>
      <c r="V2" s="35"/>
    </row>
    <row r="3" spans="1:22" s="36" customFormat="1" ht="18.5" x14ac:dyDescent="0.45">
      <c r="A3" s="35"/>
      <c r="B3" s="35"/>
      <c r="E3" s="37"/>
      <c r="F3" s="8" t="s">
        <v>38</v>
      </c>
      <c r="G3" s="8" t="s">
        <v>39</v>
      </c>
      <c r="H3" s="8" t="s">
        <v>40</v>
      </c>
      <c r="I3" s="8" t="s">
        <v>41</v>
      </c>
      <c r="J3" s="8" t="s">
        <v>42</v>
      </c>
      <c r="K3" s="8" t="s">
        <v>43</v>
      </c>
      <c r="L3" s="21" t="s">
        <v>43</v>
      </c>
      <c r="M3" s="8" t="s">
        <v>44</v>
      </c>
      <c r="N3" s="8" t="s">
        <v>45</v>
      </c>
      <c r="O3" s="8" t="s">
        <v>46</v>
      </c>
      <c r="P3" s="8" t="s">
        <v>47</v>
      </c>
      <c r="Q3" s="8" t="s">
        <v>48</v>
      </c>
      <c r="R3" s="8" t="s">
        <v>44</v>
      </c>
      <c r="S3" s="8" t="s">
        <v>45</v>
      </c>
      <c r="T3" s="8" t="s">
        <v>46</v>
      </c>
      <c r="U3" s="34" t="s">
        <v>49</v>
      </c>
      <c r="V3" s="35"/>
    </row>
    <row r="4" spans="1:22" s="38" customFormat="1" ht="15.5" x14ac:dyDescent="0.35">
      <c r="A4" s="77" t="s">
        <v>165</v>
      </c>
      <c r="B4" s="77"/>
      <c r="C4" s="77"/>
      <c r="D4" s="77"/>
      <c r="E4" s="39" t="s">
        <v>166</v>
      </c>
      <c r="F4" s="38">
        <f>COUNTIF(F8:F51,"=1")</f>
        <v>10</v>
      </c>
      <c r="G4" s="38">
        <f t="shared" ref="G4:J4" si="0">COUNTIF(G8:G51,"=1")</f>
        <v>10</v>
      </c>
      <c r="H4" s="38">
        <f t="shared" si="0"/>
        <v>9</v>
      </c>
      <c r="I4" s="38">
        <f t="shared" si="0"/>
        <v>9</v>
      </c>
      <c r="J4" s="38">
        <f t="shared" si="0"/>
        <v>9</v>
      </c>
      <c r="K4" s="38">
        <f>COUNTIFS(K8:K51, "&gt;3", K8:K51, "&lt;6")</f>
        <v>8</v>
      </c>
      <c r="L4" s="38">
        <f>COUNTIF(L8:L51, "=4")</f>
        <v>6</v>
      </c>
      <c r="M4" s="38">
        <f>COUNTIF(M8:M51, "=1")</f>
        <v>9</v>
      </c>
      <c r="N4" s="38">
        <f>COUNTIF(N8:N51, "=1")</f>
        <v>7</v>
      </c>
      <c r="O4" s="38">
        <f>COUNTIF(O8:O51, "=1")</f>
        <v>8</v>
      </c>
      <c r="P4" s="38">
        <f>COUNTIF(P8:P51, "=3")</f>
        <v>3</v>
      </c>
      <c r="Q4" s="38">
        <f>COUNTIFS(Q8:Q51, "&gt;3", Q8:Q51, "&lt;6")</f>
        <v>5</v>
      </c>
      <c r="R4" s="38">
        <f>COUNTIF(R8:R51, "=1")</f>
        <v>6</v>
      </c>
      <c r="S4" s="38">
        <f>COUNTIF(S8:S51, "=1")</f>
        <v>5</v>
      </c>
      <c r="T4" s="38">
        <f>COUNTIF(T8:T51, "=1")</f>
        <v>6</v>
      </c>
      <c r="U4" s="39">
        <f>COUNTIF(U8:U51, "=3")</f>
        <v>2</v>
      </c>
      <c r="V4" s="40"/>
    </row>
    <row r="5" spans="1:22" s="40" customFormat="1" ht="15.5" x14ac:dyDescent="0.35">
      <c r="A5" s="78"/>
      <c r="B5" s="78"/>
      <c r="C5" s="78"/>
      <c r="D5" s="78"/>
      <c r="E5" s="56" t="s">
        <v>167</v>
      </c>
      <c r="F5" s="40">
        <f>COUNTA(F8:F51)</f>
        <v>11</v>
      </c>
      <c r="G5" s="40">
        <f t="shared" ref="G5:U5" si="1">COUNTA(G8:G51)</f>
        <v>11</v>
      </c>
      <c r="H5" s="40">
        <f t="shared" si="1"/>
        <v>11</v>
      </c>
      <c r="I5" s="40">
        <f t="shared" si="1"/>
        <v>11</v>
      </c>
      <c r="J5" s="40">
        <f t="shared" si="1"/>
        <v>11</v>
      </c>
      <c r="K5" s="40">
        <f t="shared" si="1"/>
        <v>11</v>
      </c>
      <c r="L5" s="40">
        <f t="shared" si="1"/>
        <v>11</v>
      </c>
      <c r="M5" s="40">
        <f t="shared" si="1"/>
        <v>11</v>
      </c>
      <c r="N5" s="40">
        <f t="shared" si="1"/>
        <v>11</v>
      </c>
      <c r="O5" s="40">
        <f t="shared" si="1"/>
        <v>11</v>
      </c>
      <c r="P5" s="40">
        <f t="shared" si="1"/>
        <v>11</v>
      </c>
      <c r="Q5" s="40">
        <f t="shared" si="1"/>
        <v>11</v>
      </c>
      <c r="R5" s="40">
        <f t="shared" si="1"/>
        <v>11</v>
      </c>
      <c r="S5" s="40">
        <f t="shared" si="1"/>
        <v>11</v>
      </c>
      <c r="T5" s="40">
        <f t="shared" si="1"/>
        <v>11</v>
      </c>
      <c r="U5" s="56">
        <f t="shared" si="1"/>
        <v>11</v>
      </c>
    </row>
    <row r="6" spans="1:22" s="41" customFormat="1" ht="13.5" customHeight="1" thickBot="1" x14ac:dyDescent="0.4">
      <c r="A6" s="79"/>
      <c r="B6" s="79"/>
      <c r="C6" s="79"/>
      <c r="D6" s="79"/>
      <c r="E6" s="42" t="s">
        <v>50</v>
      </c>
      <c r="F6" s="43">
        <f>F4/B2</f>
        <v>0.90909090909090906</v>
      </c>
      <c r="G6" s="43">
        <f>G4/B2</f>
        <v>0.90909090909090906</v>
      </c>
      <c r="H6" s="43">
        <f>H4/B2</f>
        <v>0.81818181818181823</v>
      </c>
      <c r="I6" s="43">
        <f>I4/B2</f>
        <v>0.81818181818181823</v>
      </c>
      <c r="J6" s="43">
        <f>J4/B2</f>
        <v>0.81818181818181823</v>
      </c>
      <c r="K6" s="43">
        <f>K4/B2</f>
        <v>0.72727272727272729</v>
      </c>
      <c r="L6" s="43">
        <f>L4/B2</f>
        <v>0.54545454545454541</v>
      </c>
      <c r="M6" s="43">
        <f>M4/B2</f>
        <v>0.81818181818181823</v>
      </c>
      <c r="N6" s="43">
        <f>N4/B2</f>
        <v>0.63636363636363635</v>
      </c>
      <c r="O6" s="43">
        <f>O4/B2</f>
        <v>0.72727272727272729</v>
      </c>
      <c r="P6" s="43">
        <f>P4/B2</f>
        <v>0.27272727272727271</v>
      </c>
      <c r="Q6" s="43">
        <f>Q4/B2</f>
        <v>0.45454545454545453</v>
      </c>
      <c r="R6" s="43">
        <f>R4/B2</f>
        <v>0.54545454545454541</v>
      </c>
      <c r="S6" s="43">
        <f>S4/B2</f>
        <v>0.45454545454545453</v>
      </c>
      <c r="T6" s="43">
        <f>T4/B2</f>
        <v>0.54545454545454541</v>
      </c>
      <c r="U6" s="44">
        <f>U4/B2</f>
        <v>0.18181818181818182</v>
      </c>
      <c r="V6" s="40"/>
    </row>
    <row r="7" spans="1:22" s="50" customFormat="1" ht="15" thickBot="1" x14ac:dyDescent="0.4">
      <c r="A7" s="45" t="s">
        <v>51</v>
      </c>
      <c r="B7" s="32" t="s">
        <v>52</v>
      </c>
      <c r="C7" s="32" t="s">
        <v>53</v>
      </c>
      <c r="D7" s="32" t="s">
        <v>159</v>
      </c>
      <c r="E7" s="46" t="s">
        <v>54</v>
      </c>
      <c r="F7" s="47" t="s">
        <v>55</v>
      </c>
      <c r="G7" s="47" t="s">
        <v>55</v>
      </c>
      <c r="H7" s="47" t="s">
        <v>55</v>
      </c>
      <c r="I7" s="47" t="s">
        <v>55</v>
      </c>
      <c r="J7" s="47" t="s">
        <v>55</v>
      </c>
      <c r="K7" s="47" t="s">
        <v>56</v>
      </c>
      <c r="L7" s="47" t="s">
        <v>57</v>
      </c>
      <c r="M7" s="47" t="s">
        <v>55</v>
      </c>
      <c r="N7" s="47" t="s">
        <v>55</v>
      </c>
      <c r="O7" s="47" t="s">
        <v>55</v>
      </c>
      <c r="P7" s="47" t="s">
        <v>58</v>
      </c>
      <c r="Q7" s="47" t="s">
        <v>56</v>
      </c>
      <c r="R7" s="47" t="s">
        <v>55</v>
      </c>
      <c r="S7" s="47" t="s">
        <v>55</v>
      </c>
      <c r="T7" s="47" t="s">
        <v>55</v>
      </c>
      <c r="U7" s="48" t="s">
        <v>58</v>
      </c>
      <c r="V7" s="49" t="s">
        <v>59</v>
      </c>
    </row>
    <row r="8" spans="1:22" x14ac:dyDescent="0.35">
      <c r="A8" s="1" t="s">
        <v>60</v>
      </c>
      <c r="B8" s="1" t="s">
        <v>61</v>
      </c>
      <c r="C8" s="1" t="s">
        <v>62</v>
      </c>
      <c r="D8" s="55">
        <v>45048</v>
      </c>
      <c r="E8" s="51" t="s">
        <v>63</v>
      </c>
      <c r="F8" s="1">
        <v>1</v>
      </c>
      <c r="G8" s="1">
        <v>1</v>
      </c>
      <c r="H8" s="1">
        <v>0</v>
      </c>
      <c r="I8" s="1">
        <v>1</v>
      </c>
      <c r="J8" s="1">
        <v>0</v>
      </c>
      <c r="K8">
        <v>2</v>
      </c>
      <c r="L8">
        <v>1</v>
      </c>
      <c r="M8">
        <v>1</v>
      </c>
      <c r="N8">
        <v>0</v>
      </c>
      <c r="O8">
        <v>0</v>
      </c>
      <c r="P8">
        <v>1</v>
      </c>
      <c r="Q8">
        <v>2</v>
      </c>
      <c r="R8">
        <v>1</v>
      </c>
      <c r="S8">
        <v>0</v>
      </c>
      <c r="T8">
        <v>0</v>
      </c>
      <c r="U8" s="52">
        <v>1</v>
      </c>
      <c r="V8" t="s">
        <v>64</v>
      </c>
    </row>
    <row r="9" spans="1:22" x14ac:dyDescent="0.35">
      <c r="A9" s="1" t="s">
        <v>65</v>
      </c>
      <c r="B9" s="1" t="s">
        <v>66</v>
      </c>
      <c r="C9" s="1" t="s">
        <v>62</v>
      </c>
      <c r="D9" s="55">
        <v>45048</v>
      </c>
      <c r="E9" s="51"/>
      <c r="F9" s="1">
        <v>1</v>
      </c>
      <c r="G9" s="1">
        <v>1</v>
      </c>
      <c r="H9" s="1">
        <v>1</v>
      </c>
      <c r="I9" s="1">
        <v>1</v>
      </c>
      <c r="J9" s="1">
        <v>1</v>
      </c>
      <c r="K9">
        <v>4</v>
      </c>
      <c r="L9" s="1">
        <v>4</v>
      </c>
      <c r="M9" s="1">
        <v>1</v>
      </c>
      <c r="N9" s="1">
        <v>1</v>
      </c>
      <c r="O9">
        <v>1</v>
      </c>
      <c r="P9">
        <v>1</v>
      </c>
      <c r="Q9">
        <v>3</v>
      </c>
      <c r="R9">
        <v>0</v>
      </c>
      <c r="S9">
        <v>0</v>
      </c>
      <c r="T9">
        <v>1</v>
      </c>
      <c r="U9" s="52">
        <v>2</v>
      </c>
      <c r="V9" t="s">
        <v>67</v>
      </c>
    </row>
    <row r="10" spans="1:22" x14ac:dyDescent="0.35">
      <c r="A10" s="1" t="s">
        <v>68</v>
      </c>
      <c r="B10" s="1" t="s">
        <v>69</v>
      </c>
      <c r="C10" s="1" t="s">
        <v>62</v>
      </c>
      <c r="D10" s="55">
        <v>45048</v>
      </c>
      <c r="F10" s="1">
        <v>1</v>
      </c>
      <c r="G10" s="1">
        <v>1</v>
      </c>
      <c r="H10" s="1">
        <v>1</v>
      </c>
      <c r="I10" s="1">
        <v>0</v>
      </c>
      <c r="J10" s="1">
        <v>1</v>
      </c>
      <c r="K10">
        <v>2</v>
      </c>
      <c r="L10">
        <v>2</v>
      </c>
      <c r="M10">
        <v>1</v>
      </c>
      <c r="N10">
        <v>0</v>
      </c>
      <c r="O10">
        <v>1</v>
      </c>
      <c r="P10">
        <v>1</v>
      </c>
      <c r="Q10">
        <v>2</v>
      </c>
      <c r="R10">
        <v>0</v>
      </c>
      <c r="S10">
        <v>0</v>
      </c>
      <c r="T10">
        <v>1</v>
      </c>
      <c r="U10" s="52">
        <v>2</v>
      </c>
      <c r="V10" t="s">
        <v>70</v>
      </c>
    </row>
    <row r="11" spans="1:22" x14ac:dyDescent="0.35">
      <c r="A11" s="1" t="s">
        <v>71</v>
      </c>
      <c r="B11" s="1" t="s">
        <v>72</v>
      </c>
      <c r="C11" s="1" t="s">
        <v>62</v>
      </c>
      <c r="D11" s="55">
        <v>45048</v>
      </c>
      <c r="E11" s="51" t="s">
        <v>161</v>
      </c>
      <c r="F11" s="1">
        <v>1</v>
      </c>
      <c r="G11" s="1">
        <v>1</v>
      </c>
      <c r="H11" s="1">
        <v>1</v>
      </c>
      <c r="I11" s="1">
        <v>1</v>
      </c>
      <c r="J11" s="1">
        <v>1</v>
      </c>
      <c r="K11">
        <v>4</v>
      </c>
      <c r="L11">
        <v>0</v>
      </c>
      <c r="M11">
        <v>0</v>
      </c>
      <c r="N11">
        <v>0</v>
      </c>
      <c r="O11">
        <v>0</v>
      </c>
      <c r="P11">
        <v>0</v>
      </c>
      <c r="Q11">
        <v>2</v>
      </c>
      <c r="R11">
        <v>0</v>
      </c>
      <c r="S11">
        <v>0</v>
      </c>
      <c r="T11">
        <v>0</v>
      </c>
      <c r="U11" s="52">
        <v>0</v>
      </c>
      <c r="V11" t="s">
        <v>73</v>
      </c>
    </row>
    <row r="12" spans="1:22" x14ac:dyDescent="0.35">
      <c r="A12" s="1" t="s">
        <v>74</v>
      </c>
      <c r="B12" s="1" t="s">
        <v>75</v>
      </c>
      <c r="C12" s="1" t="s">
        <v>62</v>
      </c>
      <c r="D12" s="55">
        <v>45048</v>
      </c>
      <c r="E12" s="51"/>
      <c r="F12" s="1">
        <v>1</v>
      </c>
      <c r="G12" s="1">
        <v>1</v>
      </c>
      <c r="H12" s="1">
        <v>1</v>
      </c>
      <c r="I12" s="1">
        <v>1</v>
      </c>
      <c r="J12" s="1">
        <v>1</v>
      </c>
      <c r="K12">
        <v>5</v>
      </c>
      <c r="L12">
        <v>4</v>
      </c>
      <c r="M12">
        <v>1</v>
      </c>
      <c r="N12">
        <v>1</v>
      </c>
      <c r="O12">
        <v>1</v>
      </c>
      <c r="P12">
        <v>2</v>
      </c>
      <c r="Q12">
        <v>5</v>
      </c>
      <c r="R12">
        <v>0</v>
      </c>
      <c r="S12">
        <v>0</v>
      </c>
      <c r="T12">
        <v>0</v>
      </c>
      <c r="U12" s="52">
        <v>1</v>
      </c>
      <c r="V12" t="s">
        <v>76</v>
      </c>
    </row>
    <row r="13" spans="1:22" x14ac:dyDescent="0.35">
      <c r="A13" s="1" t="s">
        <v>77</v>
      </c>
      <c r="B13" s="1" t="s">
        <v>78</v>
      </c>
      <c r="C13" s="1" t="s">
        <v>62</v>
      </c>
      <c r="D13" s="55">
        <v>45048</v>
      </c>
      <c r="E13" s="51" t="s">
        <v>79</v>
      </c>
      <c r="F13" s="1">
        <v>1</v>
      </c>
      <c r="G13" s="1">
        <v>1</v>
      </c>
      <c r="H13" s="1">
        <v>1</v>
      </c>
      <c r="I13" s="1">
        <v>1</v>
      </c>
      <c r="J13" s="1">
        <v>1</v>
      </c>
      <c r="K13">
        <v>4</v>
      </c>
      <c r="L13">
        <v>4</v>
      </c>
      <c r="M13">
        <v>1</v>
      </c>
      <c r="N13">
        <v>1</v>
      </c>
      <c r="O13">
        <v>1</v>
      </c>
      <c r="P13">
        <v>1</v>
      </c>
      <c r="Q13">
        <v>5</v>
      </c>
      <c r="R13">
        <v>1</v>
      </c>
      <c r="S13">
        <v>1</v>
      </c>
      <c r="T13">
        <v>1</v>
      </c>
      <c r="U13" s="52">
        <v>2</v>
      </c>
      <c r="V13" t="s">
        <v>80</v>
      </c>
    </row>
    <row r="14" spans="1:22" x14ac:dyDescent="0.35">
      <c r="A14" s="1" t="s">
        <v>81</v>
      </c>
      <c r="B14" s="1" t="s">
        <v>82</v>
      </c>
      <c r="C14" s="1" t="s">
        <v>62</v>
      </c>
      <c r="D14" s="55">
        <v>45054</v>
      </c>
      <c r="E14" s="51"/>
      <c r="F14" s="1">
        <v>1</v>
      </c>
      <c r="G14" s="1">
        <v>1</v>
      </c>
      <c r="H14" s="1">
        <v>1</v>
      </c>
      <c r="I14" s="1">
        <v>1</v>
      </c>
      <c r="J14" s="1">
        <v>1</v>
      </c>
      <c r="K14">
        <v>4</v>
      </c>
      <c r="L14" s="1">
        <v>4</v>
      </c>
      <c r="M14">
        <v>1</v>
      </c>
      <c r="N14">
        <v>1</v>
      </c>
      <c r="O14">
        <v>1</v>
      </c>
      <c r="P14">
        <v>3</v>
      </c>
      <c r="Q14">
        <v>5</v>
      </c>
      <c r="R14">
        <v>1</v>
      </c>
      <c r="S14">
        <v>1</v>
      </c>
      <c r="T14">
        <v>1</v>
      </c>
      <c r="U14" s="52">
        <v>3</v>
      </c>
      <c r="V14" t="s">
        <v>83</v>
      </c>
    </row>
    <row r="15" spans="1:22" x14ac:dyDescent="0.35">
      <c r="A15" s="1" t="s">
        <v>84</v>
      </c>
      <c r="B15" s="1" t="s">
        <v>85</v>
      </c>
      <c r="C15" s="1" t="s">
        <v>62</v>
      </c>
      <c r="D15" s="55">
        <v>45054</v>
      </c>
      <c r="E15" s="51"/>
      <c r="F15">
        <v>1</v>
      </c>
      <c r="G15" s="1">
        <v>1</v>
      </c>
      <c r="H15">
        <v>1</v>
      </c>
      <c r="I15">
        <v>1</v>
      </c>
      <c r="J15">
        <v>1</v>
      </c>
      <c r="K15">
        <v>5</v>
      </c>
      <c r="L15">
        <v>4</v>
      </c>
      <c r="M15">
        <v>1</v>
      </c>
      <c r="N15">
        <v>1</v>
      </c>
      <c r="O15">
        <v>1</v>
      </c>
      <c r="P15">
        <v>3</v>
      </c>
      <c r="Q15">
        <v>5</v>
      </c>
      <c r="R15">
        <v>1</v>
      </c>
      <c r="S15">
        <v>1</v>
      </c>
      <c r="T15">
        <v>1</v>
      </c>
      <c r="U15" s="52">
        <v>3</v>
      </c>
      <c r="V15" t="s">
        <v>86</v>
      </c>
    </row>
    <row r="16" spans="1:22" x14ac:dyDescent="0.35">
      <c r="A16" s="1" t="s">
        <v>87</v>
      </c>
      <c r="B16" s="1" t="s">
        <v>88</v>
      </c>
      <c r="C16" s="1" t="s">
        <v>62</v>
      </c>
      <c r="D16" s="55">
        <v>45054</v>
      </c>
      <c r="E16" s="51"/>
      <c r="F16">
        <v>1</v>
      </c>
      <c r="G16" s="1">
        <v>1</v>
      </c>
      <c r="H16">
        <v>1</v>
      </c>
      <c r="I16" s="1">
        <v>1</v>
      </c>
      <c r="J16">
        <v>1</v>
      </c>
      <c r="K16">
        <v>5</v>
      </c>
      <c r="L16">
        <v>4</v>
      </c>
      <c r="M16">
        <v>1</v>
      </c>
      <c r="N16">
        <v>1</v>
      </c>
      <c r="O16">
        <v>1</v>
      </c>
      <c r="P16">
        <v>3</v>
      </c>
      <c r="Q16">
        <v>4</v>
      </c>
      <c r="R16">
        <v>1</v>
      </c>
      <c r="S16">
        <v>1</v>
      </c>
      <c r="T16">
        <v>1</v>
      </c>
      <c r="U16" s="52">
        <v>2</v>
      </c>
      <c r="V16" t="s">
        <v>89</v>
      </c>
    </row>
    <row r="17" spans="1:22" x14ac:dyDescent="0.35">
      <c r="A17" s="1" t="s">
        <v>90</v>
      </c>
      <c r="B17" s="1" t="s">
        <v>91</v>
      </c>
      <c r="C17" s="1" t="s">
        <v>62</v>
      </c>
      <c r="D17" s="55">
        <v>45044</v>
      </c>
      <c r="E17" s="51" t="s">
        <v>92</v>
      </c>
      <c r="F17" t="s">
        <v>93</v>
      </c>
      <c r="G17" t="s">
        <v>93</v>
      </c>
      <c r="H17" t="s">
        <v>93</v>
      </c>
      <c r="I17" t="s">
        <v>93</v>
      </c>
      <c r="J17" t="s">
        <v>93</v>
      </c>
      <c r="K17" t="s">
        <v>93</v>
      </c>
      <c r="L17" t="s">
        <v>93</v>
      </c>
      <c r="M17" t="s">
        <v>93</v>
      </c>
      <c r="N17" t="s">
        <v>93</v>
      </c>
      <c r="O17" t="s">
        <v>93</v>
      </c>
      <c r="P17" t="s">
        <v>93</v>
      </c>
      <c r="Q17" t="s">
        <v>93</v>
      </c>
      <c r="R17" t="s">
        <v>93</v>
      </c>
      <c r="S17" t="s">
        <v>93</v>
      </c>
      <c r="T17" t="s">
        <v>93</v>
      </c>
      <c r="U17" s="52" t="s">
        <v>93</v>
      </c>
      <c r="V17" t="s">
        <v>94</v>
      </c>
    </row>
    <row r="18" spans="1:22" x14ac:dyDescent="0.35">
      <c r="A18" s="1" t="s">
        <v>95</v>
      </c>
      <c r="B18" s="1" t="s">
        <v>96</v>
      </c>
      <c r="C18" s="1" t="s">
        <v>62</v>
      </c>
      <c r="D18" s="55">
        <v>45044</v>
      </c>
      <c r="E18" s="51"/>
      <c r="F18">
        <v>1</v>
      </c>
      <c r="G18" s="1">
        <v>1</v>
      </c>
      <c r="H18">
        <v>1</v>
      </c>
      <c r="I18">
        <v>1</v>
      </c>
      <c r="J18">
        <v>1</v>
      </c>
      <c r="K18">
        <v>4</v>
      </c>
      <c r="L18">
        <v>3</v>
      </c>
      <c r="M18">
        <v>1</v>
      </c>
      <c r="N18">
        <v>1</v>
      </c>
      <c r="O18">
        <v>1</v>
      </c>
      <c r="P18">
        <v>2</v>
      </c>
      <c r="Q18">
        <v>3</v>
      </c>
      <c r="R18">
        <v>1</v>
      </c>
      <c r="S18">
        <v>1</v>
      </c>
      <c r="T18">
        <v>0</v>
      </c>
      <c r="U18" s="52">
        <v>2</v>
      </c>
      <c r="V18" t="s">
        <v>97</v>
      </c>
    </row>
    <row r="19" spans="1:22" x14ac:dyDescent="0.35">
      <c r="A19" s="1"/>
      <c r="B19" s="1"/>
      <c r="C19" s="1"/>
      <c r="D19" s="1"/>
      <c r="E19" s="51"/>
      <c r="F19" s="1"/>
      <c r="G19" s="1"/>
      <c r="H19" s="1"/>
      <c r="I19" s="1"/>
      <c r="J19" s="1"/>
    </row>
    <row r="20" spans="1:22" x14ac:dyDescent="0.35">
      <c r="A20" s="1"/>
      <c r="B20" s="1"/>
      <c r="C20" s="1"/>
      <c r="D20" s="1"/>
      <c r="E20" s="51"/>
      <c r="F20" s="1"/>
      <c r="G20" s="1"/>
      <c r="H20" s="1"/>
      <c r="I20" s="1"/>
      <c r="J20" s="1"/>
    </row>
    <row r="21" spans="1:22" x14ac:dyDescent="0.35">
      <c r="A21" s="1"/>
      <c r="B21" s="1"/>
      <c r="C21" s="1"/>
      <c r="D21" s="1"/>
      <c r="E21" s="51"/>
      <c r="F21" s="1"/>
      <c r="G21" s="1"/>
      <c r="H21" s="1"/>
      <c r="I21" s="1"/>
      <c r="J21" s="1"/>
    </row>
    <row r="22" spans="1:22" x14ac:dyDescent="0.35">
      <c r="A22" s="1"/>
      <c r="B22" s="1"/>
      <c r="C22" s="1"/>
      <c r="D22" s="1"/>
      <c r="E22" s="51"/>
      <c r="F22" s="1"/>
      <c r="G22" s="1"/>
      <c r="H22" s="1"/>
      <c r="I22" s="1"/>
      <c r="J22" s="1"/>
    </row>
    <row r="23" spans="1:22" x14ac:dyDescent="0.35">
      <c r="A23" s="1"/>
      <c r="B23" s="1"/>
      <c r="C23" s="1"/>
      <c r="D23" s="1"/>
      <c r="E23" s="51"/>
      <c r="F23" s="1"/>
      <c r="G23" s="1"/>
      <c r="H23" s="1"/>
      <c r="I23" s="1"/>
      <c r="J23" s="1"/>
    </row>
    <row r="24" spans="1:22" x14ac:dyDescent="0.35">
      <c r="A24" s="1"/>
      <c r="B24" s="1"/>
      <c r="C24" s="1"/>
      <c r="D24" s="1"/>
      <c r="E24" s="51"/>
      <c r="F24" s="1"/>
      <c r="G24" s="1"/>
      <c r="H24" s="1"/>
      <c r="I24" s="1"/>
      <c r="J24" s="1"/>
    </row>
    <row r="25" spans="1:22" x14ac:dyDescent="0.35">
      <c r="A25" s="1"/>
      <c r="B25" s="1"/>
      <c r="C25" s="1"/>
      <c r="D25" s="1"/>
      <c r="E25" s="51"/>
      <c r="F25" s="1"/>
      <c r="G25" s="1"/>
      <c r="H25" s="1"/>
      <c r="I25" s="1"/>
      <c r="J25" s="1"/>
    </row>
    <row r="26" spans="1:22" x14ac:dyDescent="0.35">
      <c r="A26" s="1"/>
      <c r="B26" s="1"/>
      <c r="C26" s="1"/>
      <c r="D26" s="1"/>
      <c r="E26" s="51"/>
      <c r="F26" s="1"/>
      <c r="G26" s="1"/>
      <c r="H26" s="1"/>
      <c r="I26" s="1"/>
      <c r="J26" s="1"/>
    </row>
    <row r="27" spans="1:22" x14ac:dyDescent="0.35">
      <c r="A27" s="1"/>
      <c r="B27" s="1"/>
      <c r="C27" s="1"/>
      <c r="D27" s="1"/>
      <c r="E27" s="51"/>
      <c r="F27" s="1"/>
      <c r="G27" s="1"/>
      <c r="H27" s="1"/>
      <c r="I27" s="1"/>
      <c r="J27" s="1"/>
    </row>
    <row r="28" spans="1:22" x14ac:dyDescent="0.35">
      <c r="A28" s="1"/>
      <c r="B28" s="1"/>
      <c r="C28" s="1"/>
      <c r="D28" s="1"/>
      <c r="E28" s="51"/>
      <c r="F28" s="1"/>
      <c r="G28" s="1"/>
      <c r="H28" s="1"/>
      <c r="I28" s="1"/>
      <c r="J28" s="1"/>
    </row>
    <row r="29" spans="1:22" x14ac:dyDescent="0.35">
      <c r="A29" s="1"/>
      <c r="B29" s="1"/>
      <c r="C29" s="1"/>
      <c r="D29" s="1"/>
      <c r="E29" s="51"/>
      <c r="F29" s="1"/>
      <c r="G29" s="1"/>
      <c r="H29" s="1"/>
      <c r="I29" s="1"/>
      <c r="J29" s="1"/>
    </row>
    <row r="30" spans="1:22" x14ac:dyDescent="0.35">
      <c r="A30" s="1"/>
      <c r="B30" s="1"/>
      <c r="C30" s="1"/>
      <c r="D30" s="1"/>
      <c r="E30" s="51"/>
      <c r="F30" s="1"/>
      <c r="G30" s="1"/>
      <c r="H30" s="1"/>
      <c r="I30" s="1"/>
      <c r="J30" s="1"/>
    </row>
    <row r="31" spans="1:22" x14ac:dyDescent="0.35">
      <c r="A31" s="1"/>
      <c r="B31" s="1"/>
      <c r="C31" s="1"/>
      <c r="D31" s="1"/>
      <c r="E31" s="51"/>
      <c r="F31" s="1"/>
      <c r="G31" s="1"/>
      <c r="H31" s="1"/>
      <c r="I31" s="1"/>
      <c r="J31" s="1"/>
    </row>
    <row r="32" spans="1:22" x14ac:dyDescent="0.35">
      <c r="A32" s="1"/>
      <c r="B32" s="1"/>
      <c r="C32" s="1"/>
      <c r="D32" s="1"/>
      <c r="E32" s="51"/>
      <c r="F32" s="1"/>
      <c r="G32" s="1"/>
      <c r="H32" s="1"/>
      <c r="I32" s="1"/>
      <c r="J32" s="1"/>
    </row>
    <row r="33" spans="1:10" x14ac:dyDescent="0.35">
      <c r="A33" s="1"/>
      <c r="B33" s="1"/>
      <c r="C33" s="1"/>
      <c r="D33" s="1"/>
      <c r="E33" s="51"/>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67" spans="7:7" x14ac:dyDescent="0.35">
      <c r="G67">
        <v>0</v>
      </c>
    </row>
    <row r="70" spans="7:7" x14ac:dyDescent="0.35">
      <c r="G70">
        <v>1</v>
      </c>
    </row>
  </sheetData>
  <mergeCells count="1">
    <mergeCell ref="A4:D6"/>
  </mergeCells>
  <conditionalFormatting sqref="F6:U6">
    <cfRule type="cellIs" dxfId="97" priority="2" operator="between">
      <formula>0.8</formula>
      <formula>1</formula>
    </cfRule>
    <cfRule type="cellIs" dxfId="96" priority="3" operator="between">
      <formula>0</formula>
      <formula>0.79</formula>
    </cfRule>
  </conditionalFormatting>
  <conditionalFormatting sqref="F8:U51">
    <cfRule type="containsText" dxfId="95" priority="11" operator="containsText" text="0">
      <formula>NOT(ISERROR(SEARCH("0",F8)))</formula>
    </cfRule>
  </conditionalFormatting>
  <conditionalFormatting sqref="F17:U17 F8:J16 M8:O16 R8:T16 F18:J51 M18:O51 R18:T51">
    <cfRule type="containsText" dxfId="94" priority="10" operator="containsText" text="1">
      <formula>NOT(ISERROR(SEARCH("1",F8)))</formula>
    </cfRule>
  </conditionalFormatting>
  <conditionalFormatting sqref="K8:K18 Q8:Q18">
    <cfRule type="containsText" dxfId="93" priority="1" operator="containsText" text="4">
      <formula>NOT(ISERROR(SEARCH("4",K8)))</formula>
    </cfRule>
  </conditionalFormatting>
  <conditionalFormatting sqref="K8:K51 Q8:Q51">
    <cfRule type="containsText" dxfId="92" priority="4" operator="containsText" text="5">
      <formula>NOT(ISERROR(SEARCH("5",K8)))</formula>
    </cfRule>
  </conditionalFormatting>
  <conditionalFormatting sqref="K8:L51 Q8:Q51">
    <cfRule type="containsText" dxfId="91" priority="7" operator="containsText" text="3">
      <formula>NOT(ISERROR(SEARCH("3",K8)))</formula>
    </cfRule>
  </conditionalFormatting>
  <conditionalFormatting sqref="L8:L51">
    <cfRule type="containsText" dxfId="90" priority="5" operator="containsText" text="4">
      <formula>NOT(ISERROR(SEARCH("4",L8)))</formula>
    </cfRule>
  </conditionalFormatting>
  <conditionalFormatting sqref="P8:P51 U8:U51">
    <cfRule type="containsText" dxfId="89" priority="6" operator="containsText" text="3">
      <formula>NOT(ISERROR(SEARCH("3",P8)))</formula>
    </cfRule>
  </conditionalFormatting>
  <conditionalFormatting sqref="P8:Q51 U8:U51 K8:L51">
    <cfRule type="containsText" dxfId="88" priority="8" operator="containsText" text="2">
      <formula>NOT(ISERROR(SEARCH("2",K8)))</formula>
    </cfRule>
    <cfRule type="containsText" dxfId="87" priority="9" operator="containsText" text="1">
      <formula>NOT(ISERROR(SEARCH("1",K8)))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8BEEA-5E7C-4504-9811-240FE4B8C580}">
  <dimension ref="A1:S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7" width="12.54296875" customWidth="1"/>
    <col min="8" max="8" width="9.7265625" customWidth="1"/>
    <col min="9" max="9" width="11.26953125" customWidth="1"/>
    <col min="10" max="10" width="10.7265625" customWidth="1"/>
    <col min="11" max="11" width="10.453125" customWidth="1"/>
    <col min="12" max="13" width="12.54296875" customWidth="1"/>
    <col min="14" max="14" width="9.7265625" customWidth="1"/>
    <col min="15" max="16" width="10.7265625" customWidth="1"/>
    <col min="17" max="17" width="10" customWidth="1"/>
    <col min="18" max="18" width="12.54296875" style="52" customWidth="1"/>
    <col min="19" max="19" width="60.453125" customWidth="1"/>
  </cols>
  <sheetData>
    <row r="1" spans="1:19" s="30" customFormat="1" ht="21" x14ac:dyDescent="0.5">
      <c r="A1" s="23" t="s">
        <v>98</v>
      </c>
      <c r="B1" s="24" t="s">
        <v>99</v>
      </c>
      <c r="C1" s="24" t="s">
        <v>100</v>
      </c>
      <c r="D1" s="24"/>
      <c r="E1" s="25"/>
      <c r="F1" s="27"/>
      <c r="G1" s="27"/>
      <c r="H1" s="27"/>
      <c r="I1" s="27"/>
      <c r="J1" s="27"/>
      <c r="K1" s="27"/>
      <c r="L1" s="27"/>
      <c r="M1" s="27"/>
      <c r="N1" s="27"/>
      <c r="O1" s="27"/>
      <c r="P1" s="27"/>
      <c r="Q1" s="27"/>
      <c r="R1" s="28"/>
      <c r="S1" s="29"/>
    </row>
    <row r="2" spans="1:19" s="36" customFormat="1" ht="18.5" x14ac:dyDescent="0.45">
      <c r="A2" s="31" t="s">
        <v>33</v>
      </c>
      <c r="B2" s="32">
        <f>COUNTIF(A8:A51, "*")</f>
        <v>1</v>
      </c>
      <c r="C2" s="5"/>
      <c r="D2" s="5"/>
      <c r="E2" s="33"/>
      <c r="F2" s="8" t="s">
        <v>34</v>
      </c>
      <c r="G2" s="8" t="s">
        <v>35</v>
      </c>
      <c r="H2" s="8" t="s">
        <v>36</v>
      </c>
      <c r="I2" s="8" t="s">
        <v>36</v>
      </c>
      <c r="J2" s="8" t="s">
        <v>36</v>
      </c>
      <c r="K2" s="8" t="s">
        <v>36</v>
      </c>
      <c r="L2" s="8"/>
      <c r="M2" s="8"/>
      <c r="N2" s="8" t="s">
        <v>37</v>
      </c>
      <c r="O2" s="8" t="s">
        <v>37</v>
      </c>
      <c r="P2" s="8" t="s">
        <v>37</v>
      </c>
      <c r="Q2" s="8" t="s">
        <v>37</v>
      </c>
      <c r="R2" s="34"/>
      <c r="S2" s="35"/>
    </row>
    <row r="3" spans="1:19" s="70" customFormat="1" ht="18.5" x14ac:dyDescent="0.45">
      <c r="A3" s="69"/>
      <c r="B3" s="69"/>
      <c r="E3" s="71"/>
      <c r="F3" s="72" t="s">
        <v>43</v>
      </c>
      <c r="G3" s="72" t="s">
        <v>43</v>
      </c>
      <c r="H3" s="72" t="s">
        <v>101</v>
      </c>
      <c r="I3" s="72" t="s">
        <v>102</v>
      </c>
      <c r="J3" s="72" t="s">
        <v>103</v>
      </c>
      <c r="K3" s="72" t="s">
        <v>104</v>
      </c>
      <c r="L3" s="72" t="s">
        <v>47</v>
      </c>
      <c r="M3" s="72" t="s">
        <v>48</v>
      </c>
      <c r="N3" s="72" t="s">
        <v>101</v>
      </c>
      <c r="O3" s="72" t="s">
        <v>102</v>
      </c>
      <c r="P3" s="72" t="s">
        <v>103</v>
      </c>
      <c r="Q3" s="72" t="s">
        <v>104</v>
      </c>
      <c r="R3" s="73" t="s">
        <v>49</v>
      </c>
      <c r="S3" s="69"/>
    </row>
    <row r="4" spans="1:19" s="40" customFormat="1" ht="15.5" x14ac:dyDescent="0.35">
      <c r="A4" s="78" t="s">
        <v>165</v>
      </c>
      <c r="B4" s="78"/>
      <c r="C4" s="78"/>
      <c r="D4" s="78"/>
      <c r="E4" s="56" t="s">
        <v>166</v>
      </c>
      <c r="F4" s="40">
        <f>COUNTIFS(F8:F51, "&gt;4", F8:F51, "&lt;7")</f>
        <v>0</v>
      </c>
      <c r="G4" s="40">
        <f>COUNTIFS(G8:G51, "&gt;3", G8:G51, "&lt;6")</f>
        <v>0</v>
      </c>
      <c r="H4" s="40">
        <f>COUNTIF(H8:H51, "=1")</f>
        <v>0</v>
      </c>
      <c r="I4" s="40">
        <f>COUNTIF(I8:I51, "=1")</f>
        <v>0</v>
      </c>
      <c r="J4" s="40">
        <f>COUNTIF(J8:J51, "=1")</f>
        <v>0</v>
      </c>
      <c r="K4" s="40">
        <f>COUNTIF(K8:K51, "=1")</f>
        <v>0</v>
      </c>
      <c r="L4" s="40">
        <f>COUNTIF(L8:L51, "=3")</f>
        <v>0</v>
      </c>
      <c r="M4" s="40">
        <f>COUNTIFS(M8:M51,"&gt;3", M8:M51,"&lt;6")</f>
        <v>0</v>
      </c>
      <c r="N4" s="40">
        <f>COUNTIF(N8:N51, "=1")</f>
        <v>0</v>
      </c>
      <c r="O4" s="40">
        <f>COUNTIF(O8:O51, "=1")</f>
        <v>0</v>
      </c>
      <c r="P4" s="40">
        <f>COUNTIF(P8:P51, "=1")</f>
        <v>0</v>
      </c>
      <c r="Q4" s="40">
        <f>COUNTIF(Q8:Q51, "=1")</f>
        <v>0</v>
      </c>
      <c r="R4" s="56">
        <f>COUNTIF(R8:R51, "=3")</f>
        <v>0</v>
      </c>
    </row>
    <row r="5" spans="1:19" s="40" customFormat="1" ht="15.5" x14ac:dyDescent="0.35">
      <c r="A5" s="78"/>
      <c r="B5" s="78"/>
      <c r="C5" s="78"/>
      <c r="D5" s="78"/>
      <c r="E5" s="56" t="s">
        <v>167</v>
      </c>
      <c r="F5" s="40">
        <f>COUNTA(F8:F51)</f>
        <v>0</v>
      </c>
      <c r="G5" s="40">
        <f t="shared" ref="G5:R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56">
        <f t="shared" si="0"/>
        <v>0</v>
      </c>
    </row>
    <row r="6" spans="1:19" s="40" customFormat="1" ht="13.5" customHeight="1" x14ac:dyDescent="0.35">
      <c r="A6" s="78"/>
      <c r="B6" s="78"/>
      <c r="C6" s="78"/>
      <c r="D6" s="78"/>
      <c r="E6" s="56" t="s">
        <v>50</v>
      </c>
      <c r="F6" s="60">
        <f>F4/B2</f>
        <v>0</v>
      </c>
      <c r="G6" s="60">
        <f>G4/B2</f>
        <v>0</v>
      </c>
      <c r="H6" s="60">
        <f>H4/B2</f>
        <v>0</v>
      </c>
      <c r="I6" s="60">
        <f>I4/B2</f>
        <v>0</v>
      </c>
      <c r="J6" s="60">
        <f>J4/B2</f>
        <v>0</v>
      </c>
      <c r="K6" s="60">
        <f>K4/B2</f>
        <v>0</v>
      </c>
      <c r="L6" s="60">
        <f>L4/B2</f>
        <v>0</v>
      </c>
      <c r="M6" s="60">
        <f>M4/B2</f>
        <v>0</v>
      </c>
      <c r="N6" s="60">
        <f>N4/B2</f>
        <v>0</v>
      </c>
      <c r="O6" s="60">
        <f>O4/B2</f>
        <v>0</v>
      </c>
      <c r="P6" s="60">
        <f>P4/B2</f>
        <v>0</v>
      </c>
      <c r="Q6" s="60">
        <f>Q4/B2</f>
        <v>0</v>
      </c>
      <c r="R6" s="61">
        <f>R4/B2</f>
        <v>0</v>
      </c>
    </row>
    <row r="7" spans="1:19" s="68" customFormat="1" x14ac:dyDescent="0.35">
      <c r="A7" s="62" t="s">
        <v>51</v>
      </c>
      <c r="B7" s="63" t="s">
        <v>52</v>
      </c>
      <c r="C7" s="63" t="s">
        <v>53</v>
      </c>
      <c r="D7" s="63" t="s">
        <v>159</v>
      </c>
      <c r="E7" s="64" t="s">
        <v>54</v>
      </c>
      <c r="F7" s="65" t="s">
        <v>105</v>
      </c>
      <c r="G7" s="65" t="s">
        <v>56</v>
      </c>
      <c r="H7" s="65" t="s">
        <v>55</v>
      </c>
      <c r="I7" s="65" t="s">
        <v>55</v>
      </c>
      <c r="J7" s="65" t="s">
        <v>55</v>
      </c>
      <c r="K7" s="65" t="s">
        <v>55</v>
      </c>
      <c r="L7" s="65" t="s">
        <v>58</v>
      </c>
      <c r="M7" s="65" t="s">
        <v>56</v>
      </c>
      <c r="N7" s="65" t="s">
        <v>55</v>
      </c>
      <c r="O7" s="65" t="s">
        <v>55</v>
      </c>
      <c r="P7" s="65" t="s">
        <v>55</v>
      </c>
      <c r="Q7" s="65" t="s">
        <v>55</v>
      </c>
      <c r="R7" s="66" t="s">
        <v>58</v>
      </c>
      <c r="S7" s="67" t="s">
        <v>59</v>
      </c>
    </row>
    <row r="8" spans="1:19" x14ac:dyDescent="0.35">
      <c r="A8" s="1" t="s">
        <v>106</v>
      </c>
      <c r="B8" s="1"/>
      <c r="C8" s="1"/>
      <c r="D8" s="1"/>
      <c r="E8" s="51"/>
      <c r="F8" s="1"/>
      <c r="G8" s="1"/>
    </row>
    <row r="9" spans="1:19" x14ac:dyDescent="0.35">
      <c r="A9" s="1"/>
      <c r="B9" s="1"/>
      <c r="C9" s="1"/>
      <c r="D9" s="1"/>
      <c r="E9" s="51"/>
      <c r="H9" s="1"/>
      <c r="I9" s="1"/>
    </row>
    <row r="10" spans="1:19" x14ac:dyDescent="0.35">
      <c r="A10" s="1"/>
      <c r="B10" s="1"/>
      <c r="C10" s="1"/>
      <c r="D10" s="1"/>
      <c r="E10" s="51"/>
    </row>
    <row r="11" spans="1:19" x14ac:dyDescent="0.35">
      <c r="A11" s="1"/>
      <c r="B11" s="1"/>
      <c r="C11" s="1"/>
      <c r="D11" s="1"/>
      <c r="E11" s="51"/>
      <c r="H11" s="1"/>
      <c r="I11" s="1"/>
    </row>
    <row r="12" spans="1:19" x14ac:dyDescent="0.35">
      <c r="A12" s="1"/>
      <c r="B12" s="1"/>
      <c r="C12" s="1"/>
      <c r="D12" s="1"/>
      <c r="E12" s="51"/>
    </row>
    <row r="13" spans="1:19" x14ac:dyDescent="0.35">
      <c r="A13" s="1"/>
      <c r="B13" s="1"/>
      <c r="C13" s="1"/>
      <c r="D13" s="1"/>
      <c r="E13" s="51"/>
      <c r="H13" s="1"/>
      <c r="I13" s="1"/>
    </row>
    <row r="14" spans="1:19" x14ac:dyDescent="0.35">
      <c r="A14" s="1"/>
      <c r="B14" s="1"/>
      <c r="C14" s="1"/>
      <c r="D14" s="1"/>
      <c r="E14" s="51"/>
      <c r="F14" s="1"/>
      <c r="G14" s="1"/>
    </row>
    <row r="15" spans="1:19" x14ac:dyDescent="0.35">
      <c r="A15" s="1"/>
      <c r="B15" s="1"/>
      <c r="C15" s="1"/>
      <c r="D15" s="1"/>
      <c r="E15" s="51"/>
      <c r="F15" s="1"/>
      <c r="G15" s="1"/>
      <c r="H15" s="1"/>
      <c r="I15" s="1"/>
    </row>
    <row r="16" spans="1:19" x14ac:dyDescent="0.35">
      <c r="A16" s="1"/>
      <c r="B16" s="1"/>
      <c r="C16" s="1"/>
      <c r="D16" s="1"/>
      <c r="E16" s="51"/>
    </row>
    <row r="17" spans="1:9" x14ac:dyDescent="0.35">
      <c r="A17" s="1"/>
      <c r="B17" s="1"/>
      <c r="C17" s="1"/>
      <c r="D17" s="1"/>
      <c r="E17" s="51"/>
      <c r="H17" s="1"/>
      <c r="I17" s="1"/>
    </row>
    <row r="18" spans="1:9" x14ac:dyDescent="0.35">
      <c r="A18" s="1"/>
      <c r="B18" s="1"/>
      <c r="C18" s="1"/>
      <c r="D18" s="1"/>
      <c r="E18" s="51"/>
    </row>
    <row r="19" spans="1:9" x14ac:dyDescent="0.35">
      <c r="A19" s="1"/>
      <c r="B19" s="1"/>
      <c r="C19" s="1"/>
      <c r="D19" s="1"/>
      <c r="E19" s="51"/>
      <c r="H19" s="1"/>
    </row>
    <row r="20" spans="1:9" x14ac:dyDescent="0.35">
      <c r="A20" s="1"/>
      <c r="B20" s="1"/>
      <c r="C20" s="1"/>
      <c r="D20" s="1"/>
      <c r="E20" s="51"/>
    </row>
    <row r="21" spans="1:9" x14ac:dyDescent="0.35">
      <c r="A21" s="1"/>
      <c r="B21" s="1"/>
      <c r="C21" s="1"/>
      <c r="D21" s="1"/>
      <c r="E21" s="51"/>
      <c r="F21" s="1"/>
      <c r="G21" s="1"/>
      <c r="H21" s="1"/>
    </row>
    <row r="22" spans="1:9" x14ac:dyDescent="0.35">
      <c r="A22" s="1"/>
      <c r="B22" s="1"/>
      <c r="C22" s="1"/>
      <c r="D22" s="1"/>
      <c r="E22" s="51"/>
    </row>
    <row r="23" spans="1:9" x14ac:dyDescent="0.35">
      <c r="A23" s="1"/>
      <c r="B23" s="1"/>
      <c r="C23" s="1"/>
      <c r="D23" s="1"/>
      <c r="E23" s="51"/>
      <c r="H23" s="1"/>
    </row>
    <row r="24" spans="1:9" x14ac:dyDescent="0.35">
      <c r="A24" s="1"/>
      <c r="B24" s="1"/>
      <c r="C24" s="1"/>
      <c r="D24" s="1"/>
      <c r="E24" s="51"/>
    </row>
    <row r="25" spans="1:9" x14ac:dyDescent="0.35">
      <c r="A25" s="1"/>
      <c r="B25" s="1"/>
      <c r="C25" s="1"/>
      <c r="D25" s="1"/>
      <c r="E25" s="51"/>
      <c r="H25" s="1"/>
    </row>
    <row r="26" spans="1:9" x14ac:dyDescent="0.35">
      <c r="A26" s="1"/>
      <c r="B26" s="1"/>
      <c r="C26" s="1"/>
      <c r="D26" s="1"/>
      <c r="E26" s="51"/>
    </row>
    <row r="27" spans="1:9" x14ac:dyDescent="0.35">
      <c r="A27" s="1"/>
      <c r="B27" s="1"/>
      <c r="C27" s="1"/>
      <c r="D27" s="1"/>
      <c r="E27" s="51"/>
    </row>
    <row r="28" spans="1:9" x14ac:dyDescent="0.35">
      <c r="A28" s="1"/>
      <c r="B28" s="1"/>
      <c r="C28" s="1"/>
      <c r="D28" s="1"/>
      <c r="E28" s="51"/>
    </row>
    <row r="29" spans="1:9" x14ac:dyDescent="0.35">
      <c r="A29" s="1"/>
      <c r="B29" s="1"/>
      <c r="C29" s="1"/>
      <c r="D29" s="1"/>
      <c r="E29" s="51"/>
    </row>
    <row r="30" spans="1:9" x14ac:dyDescent="0.35">
      <c r="A30" s="1"/>
      <c r="B30" s="1"/>
      <c r="C30" s="1"/>
      <c r="D30" s="1"/>
      <c r="E30" s="51"/>
    </row>
    <row r="31" spans="1:9" x14ac:dyDescent="0.35">
      <c r="A31" s="1"/>
      <c r="B31" s="1"/>
      <c r="C31" s="1"/>
      <c r="D31" s="1"/>
      <c r="E31" s="51"/>
    </row>
    <row r="32" spans="1:9" x14ac:dyDescent="0.35">
      <c r="A32" s="1"/>
      <c r="B32" s="1"/>
      <c r="C32" s="1"/>
      <c r="D32" s="1"/>
      <c r="E32" s="51"/>
    </row>
    <row r="33" spans="1:5" x14ac:dyDescent="0.35">
      <c r="A33" s="1"/>
      <c r="B33" s="1"/>
      <c r="C33" s="1"/>
      <c r="D33" s="1"/>
      <c r="E33" s="51"/>
    </row>
    <row r="34" spans="1:5" ht="13.5" customHeight="1" x14ac:dyDescent="0.35">
      <c r="A34" s="1"/>
      <c r="C34" s="2"/>
      <c r="D34" s="2"/>
    </row>
    <row r="35" spans="1:5" x14ac:dyDescent="0.35">
      <c r="A35" s="1"/>
    </row>
    <row r="36" spans="1:5" x14ac:dyDescent="0.35">
      <c r="A36" s="1"/>
    </row>
    <row r="37" spans="1:5" x14ac:dyDescent="0.35">
      <c r="A37" s="1"/>
    </row>
    <row r="38" spans="1:5" x14ac:dyDescent="0.35">
      <c r="A38" s="1"/>
    </row>
    <row r="39" spans="1:5" x14ac:dyDescent="0.35">
      <c r="A39" s="1"/>
    </row>
    <row r="51" spans="5:18" s="59" customFormat="1" x14ac:dyDescent="0.35">
      <c r="E51" s="57"/>
      <c r="R51" s="57"/>
    </row>
  </sheetData>
  <mergeCells count="1">
    <mergeCell ref="A4:D6"/>
  </mergeCells>
  <conditionalFormatting sqref="A8:A51">
    <cfRule type="notContainsBlanks" dxfId="86" priority="1">
      <formula>LEN(TRIM(A8))&gt;0</formula>
    </cfRule>
    <cfRule type="expression" dxfId="85" priority="2">
      <formula>OR(ISNUMBER(F8:X8),ISTEXT(F8:X8))</formula>
    </cfRule>
  </conditionalFormatting>
  <conditionalFormatting sqref="F8:F51">
    <cfRule type="containsText" dxfId="84" priority="5" operator="containsText" text="4">
      <formula>NOT(ISERROR(SEARCH("4",F8)))</formula>
    </cfRule>
    <cfRule type="containsText" dxfId="83" priority="6" operator="containsText" text="6">
      <formula>NOT(ISERROR(SEARCH("6",F8)))</formula>
    </cfRule>
    <cfRule type="containsText" dxfId="82" priority="12" operator="containsText" text="3">
      <formula>NOT(ISERROR(SEARCH("3",F8)))</formula>
    </cfRule>
    <cfRule type="containsText" dxfId="81" priority="13" operator="containsText" text="2">
      <formula>NOT(ISERROR(SEARCH("2",F8)))</formula>
    </cfRule>
    <cfRule type="containsText" dxfId="80" priority="14" operator="containsText" text="1">
      <formula>NOT(ISERROR(SEARCH("1",F8)))</formula>
    </cfRule>
  </conditionalFormatting>
  <conditionalFormatting sqref="F8:G51 M8:M51">
    <cfRule type="containsText" dxfId="79" priority="8" operator="containsText" text="5">
      <formula>NOT(ISERROR(SEARCH("5",F8)))</formula>
    </cfRule>
  </conditionalFormatting>
  <conditionalFormatting sqref="F6:R6">
    <cfRule type="cellIs" dxfId="78" priority="19" operator="between">
      <formula>0.8</formula>
      <formula>1</formula>
    </cfRule>
    <cfRule type="cellIs" dxfId="77" priority="20" operator="between">
      <formula>0</formula>
      <formula>0.79</formula>
    </cfRule>
  </conditionalFormatting>
  <conditionalFormatting sqref="F8:R51">
    <cfRule type="containsText" dxfId="76" priority="25" operator="containsText" text="0">
      <formula>NOT(ISERROR(SEARCH("0",F8)))</formula>
    </cfRule>
  </conditionalFormatting>
  <conditionalFormatting sqref="G8:G51 M8:M51">
    <cfRule type="containsText" dxfId="75" priority="18" operator="containsText" text="4">
      <formula>NOT(ISERROR(SEARCH("4",G8)))</formula>
    </cfRule>
    <cfRule type="containsText" dxfId="74" priority="22" operator="containsText" text="3">
      <formula>NOT(ISERROR(SEARCH("3",G8)))</formula>
    </cfRule>
  </conditionalFormatting>
  <conditionalFormatting sqref="H8:K51 N8:Q51">
    <cfRule type="containsText" dxfId="73" priority="17" operator="containsText" text="1">
      <formula>NOT(ISERROR(SEARCH("1",H8)))</formula>
    </cfRule>
  </conditionalFormatting>
  <conditionalFormatting sqref="L8:L51 R8:R51">
    <cfRule type="containsText" dxfId="72" priority="21" operator="containsText" text="3">
      <formula>NOT(ISERROR(SEARCH("3",L8)))</formula>
    </cfRule>
  </conditionalFormatting>
  <conditionalFormatting sqref="L8:M51 R8:R51 G8:G51">
    <cfRule type="containsText" dxfId="71" priority="23" operator="containsText" text="2">
      <formula>NOT(ISERROR(SEARCH("2",G8)))</formula>
    </cfRule>
    <cfRule type="containsText" dxfId="70" priority="24" operator="containsText" text="1">
      <formula>NOT(ISERROR(SEARCH("1",G8)))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R51" xr:uid="{572A54CC-2BB1-4857-9B7B-84B957316B52}">
      <formula1>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5BF92-254C-4853-8E55-4DDDE5D3C338}">
  <dimension ref="A1:X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9" width="6.26953125" customWidth="1"/>
    <col min="10" max="10" width="9" customWidth="1"/>
    <col min="11" max="12" width="12.54296875" customWidth="1"/>
    <col min="13" max="13" width="9.7265625" customWidth="1"/>
    <col min="14" max="14" width="11.26953125" customWidth="1"/>
    <col min="15" max="15" width="10.7265625" customWidth="1"/>
    <col min="16" max="16" width="7.26953125" customWidth="1"/>
    <col min="17" max="18" width="12.54296875" customWidth="1"/>
    <col min="19" max="19" width="9.7265625" customWidth="1"/>
    <col min="20" max="21" width="10.7265625" customWidth="1"/>
    <col min="22" max="22" width="10" customWidth="1"/>
    <col min="23" max="23" width="12.54296875" style="52" customWidth="1"/>
    <col min="24" max="24" width="60.453125" customWidth="1"/>
  </cols>
  <sheetData>
    <row r="1" spans="1:24" s="30" customFormat="1" ht="21" x14ac:dyDescent="0.5">
      <c r="A1" s="23" t="s">
        <v>107</v>
      </c>
      <c r="B1" s="24" t="s">
        <v>108</v>
      </c>
      <c r="C1" s="24" t="s">
        <v>109</v>
      </c>
      <c r="D1" s="24"/>
      <c r="E1" s="25"/>
      <c r="F1" s="26"/>
      <c r="G1" s="26"/>
      <c r="H1" s="26"/>
      <c r="I1" s="26"/>
      <c r="J1" s="26"/>
      <c r="K1" s="27"/>
      <c r="L1" s="27"/>
      <c r="M1" s="27"/>
      <c r="N1" s="27"/>
      <c r="O1" s="27"/>
      <c r="P1" s="27"/>
      <c r="Q1" s="27"/>
      <c r="R1" s="27"/>
      <c r="S1" s="27"/>
      <c r="T1" s="27"/>
      <c r="U1" s="27"/>
      <c r="V1" s="27"/>
      <c r="W1" s="28"/>
      <c r="X1" s="29"/>
    </row>
    <row r="2" spans="1:24" s="36" customFormat="1" ht="18.5" x14ac:dyDescent="0.45">
      <c r="A2" s="31" t="s">
        <v>33</v>
      </c>
      <c r="B2" s="32">
        <f>COUNTIF(A8:A51, "*")</f>
        <v>1</v>
      </c>
      <c r="C2" s="5"/>
      <c r="D2" s="5"/>
      <c r="E2" s="33"/>
      <c r="F2" s="7"/>
      <c r="G2" s="7"/>
      <c r="H2" s="7"/>
      <c r="I2" s="7"/>
      <c r="J2" s="6"/>
      <c r="K2" s="8" t="s">
        <v>34</v>
      </c>
      <c r="L2" s="8" t="s">
        <v>35</v>
      </c>
      <c r="M2" s="8" t="s">
        <v>36</v>
      </c>
      <c r="N2" s="8" t="s">
        <v>36</v>
      </c>
      <c r="O2" s="8" t="s">
        <v>36</v>
      </c>
      <c r="P2" s="8" t="s">
        <v>36</v>
      </c>
      <c r="Q2" s="8"/>
      <c r="R2" s="8"/>
      <c r="S2" s="8" t="s">
        <v>37</v>
      </c>
      <c r="T2" s="8" t="s">
        <v>37</v>
      </c>
      <c r="U2" s="8" t="s">
        <v>37</v>
      </c>
      <c r="V2" s="8" t="s">
        <v>37</v>
      </c>
      <c r="W2" s="34"/>
      <c r="X2" s="35"/>
    </row>
    <row r="3" spans="1:24" s="70" customFormat="1" ht="18.5" x14ac:dyDescent="0.45">
      <c r="A3" s="69"/>
      <c r="B3" s="69"/>
      <c r="E3" s="71"/>
      <c r="F3" s="72" t="s">
        <v>110</v>
      </c>
      <c r="G3" s="72" t="s">
        <v>111</v>
      </c>
      <c r="H3" s="72" t="s">
        <v>112</v>
      </c>
      <c r="I3" s="72" t="s">
        <v>113</v>
      </c>
      <c r="J3" s="72" t="s">
        <v>114</v>
      </c>
      <c r="K3" s="72" t="s">
        <v>115</v>
      </c>
      <c r="L3" s="72" t="s">
        <v>43</v>
      </c>
      <c r="M3" s="72" t="s">
        <v>116</v>
      </c>
      <c r="N3" s="72" t="s">
        <v>117</v>
      </c>
      <c r="O3" s="72" t="s">
        <v>118</v>
      </c>
      <c r="P3" s="72" t="s">
        <v>119</v>
      </c>
      <c r="Q3" s="72" t="s">
        <v>47</v>
      </c>
      <c r="R3" s="72" t="s">
        <v>48</v>
      </c>
      <c r="S3" s="72" t="s">
        <v>116</v>
      </c>
      <c r="T3" s="72" t="s">
        <v>117</v>
      </c>
      <c r="U3" s="72" t="s">
        <v>118</v>
      </c>
      <c r="V3" s="72" t="s">
        <v>119</v>
      </c>
      <c r="W3" s="73" t="s">
        <v>49</v>
      </c>
      <c r="X3" s="69"/>
    </row>
    <row r="4" spans="1:24" s="40" customFormat="1" ht="15.5" x14ac:dyDescent="0.35">
      <c r="A4" s="78" t="s">
        <v>165</v>
      </c>
      <c r="B4" s="78"/>
      <c r="C4" s="78"/>
      <c r="D4" s="78"/>
      <c r="E4" s="56" t="s">
        <v>166</v>
      </c>
      <c r="F4" s="40">
        <f>COUNTIF(F8:F51,"=2")</f>
        <v>0</v>
      </c>
      <c r="G4" s="40">
        <f>COUNTIF(G8:G51,"=2")</f>
        <v>0</v>
      </c>
      <c r="H4" s="40">
        <f>COUNTIF(H8:H51,"=1")</f>
        <v>0</v>
      </c>
      <c r="I4" s="40">
        <f>COUNTIF(I8:I51,"=1")</f>
        <v>0</v>
      </c>
      <c r="J4" s="40">
        <f>COUNTIF(J8:J51,"=1")</f>
        <v>0</v>
      </c>
      <c r="K4" s="40">
        <f>COUNTIFS(K8:K51, "&gt;4", K8:K51, "&lt;7")</f>
        <v>0</v>
      </c>
      <c r="L4" s="40">
        <f>COUNTIFS(L8:L51, "&gt;4", L8:L51, "&lt;7")</f>
        <v>0</v>
      </c>
      <c r="M4" s="40">
        <f>COUNTIF(M8:M51, "=1")</f>
        <v>0</v>
      </c>
      <c r="N4" s="40">
        <f>COUNTIF(N8:N51, "=1")</f>
        <v>0</v>
      </c>
      <c r="O4" s="40">
        <f>COUNTIF(O8:O51, "=1")</f>
        <v>0</v>
      </c>
      <c r="P4" s="40">
        <f>COUNTIF(P8:P51, "=1")</f>
        <v>0</v>
      </c>
      <c r="Q4" s="40">
        <f>COUNTIF(Q8:Q51, "=3")</f>
        <v>0</v>
      </c>
      <c r="R4" s="40">
        <f>COUNTIFS(R8:R51,"&gt;4", R8:R51,"&lt;7" )</f>
        <v>0</v>
      </c>
      <c r="S4" s="40">
        <f>COUNTIF(S8:S51, "=1")</f>
        <v>0</v>
      </c>
      <c r="T4" s="40">
        <f>COUNTIF(T8:T51, "=1")</f>
        <v>0</v>
      </c>
      <c r="U4" s="40">
        <f>COUNTIF(U8:U51, "=1")</f>
        <v>0</v>
      </c>
      <c r="V4" s="40">
        <f>COUNTIF(V8:V51, "=1")</f>
        <v>0</v>
      </c>
      <c r="W4" s="56">
        <f>COUNTIF(W8:W51, "=3")</f>
        <v>0</v>
      </c>
    </row>
    <row r="5" spans="1:24" s="40" customFormat="1" ht="15.5" x14ac:dyDescent="0.35">
      <c r="A5" s="78"/>
      <c r="B5" s="78"/>
      <c r="C5" s="78"/>
      <c r="D5" s="78"/>
      <c r="E5" s="56" t="s">
        <v>167</v>
      </c>
      <c r="F5" s="40">
        <f>COUNTA(F8:F51)</f>
        <v>0</v>
      </c>
      <c r="G5" s="40">
        <f t="shared" ref="G5:W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40">
        <f t="shared" si="0"/>
        <v>0</v>
      </c>
      <c r="U5" s="40">
        <f t="shared" si="0"/>
        <v>0</v>
      </c>
      <c r="V5" s="40">
        <f t="shared" si="0"/>
        <v>0</v>
      </c>
      <c r="W5" s="56">
        <f t="shared" si="0"/>
        <v>0</v>
      </c>
      <c r="X5" s="58"/>
    </row>
    <row r="6" spans="1:24" s="40" customFormat="1" ht="13.5" customHeight="1" x14ac:dyDescent="0.35">
      <c r="A6" s="78"/>
      <c r="B6" s="78"/>
      <c r="C6" s="78"/>
      <c r="D6" s="78"/>
      <c r="E6" s="56" t="s">
        <v>50</v>
      </c>
      <c r="F6" s="60">
        <f>F4/B2</f>
        <v>0</v>
      </c>
      <c r="G6" s="60">
        <f>G4/B2</f>
        <v>0</v>
      </c>
      <c r="H6" s="60">
        <f>H4/B2</f>
        <v>0</v>
      </c>
      <c r="I6" s="60">
        <f>I4/B2</f>
        <v>0</v>
      </c>
      <c r="J6" s="60">
        <f>J4/B2</f>
        <v>0</v>
      </c>
      <c r="K6" s="60">
        <f>K4/B2</f>
        <v>0</v>
      </c>
      <c r="L6" s="60">
        <f>L4/B2</f>
        <v>0</v>
      </c>
      <c r="M6" s="60">
        <f>M4/B2</f>
        <v>0</v>
      </c>
      <c r="N6" s="60">
        <f>N4/B2</f>
        <v>0</v>
      </c>
      <c r="O6" s="60">
        <f>O4/B2</f>
        <v>0</v>
      </c>
      <c r="P6" s="60">
        <f>P4/B2</f>
        <v>0</v>
      </c>
      <c r="Q6" s="60">
        <f>Q4/B2</f>
        <v>0</v>
      </c>
      <c r="R6" s="60">
        <f>R4/B2</f>
        <v>0</v>
      </c>
      <c r="S6" s="60">
        <f>S4/B2</f>
        <v>0</v>
      </c>
      <c r="T6" s="60">
        <f>T4/B2</f>
        <v>0</v>
      </c>
      <c r="U6" s="60">
        <f>U4/B2</f>
        <v>0</v>
      </c>
      <c r="V6" s="60">
        <f>V4/B2</f>
        <v>0</v>
      </c>
      <c r="W6" s="61">
        <f>W4/B2</f>
        <v>0</v>
      </c>
    </row>
    <row r="7" spans="1:24" s="68" customFormat="1" x14ac:dyDescent="0.35">
      <c r="A7" s="62" t="s">
        <v>51</v>
      </c>
      <c r="B7" s="63" t="s">
        <v>52</v>
      </c>
      <c r="C7" s="63" t="s">
        <v>53</v>
      </c>
      <c r="D7" s="63" t="s">
        <v>159</v>
      </c>
      <c r="E7" s="64" t="s">
        <v>54</v>
      </c>
      <c r="F7" s="65" t="s">
        <v>120</v>
      </c>
      <c r="G7" s="65" t="s">
        <v>120</v>
      </c>
      <c r="H7" s="65" t="s">
        <v>55</v>
      </c>
      <c r="I7" s="65" t="s">
        <v>55</v>
      </c>
      <c r="J7" s="65" t="s">
        <v>55</v>
      </c>
      <c r="K7" s="65" t="s">
        <v>105</v>
      </c>
      <c r="L7" s="65" t="s">
        <v>105</v>
      </c>
      <c r="M7" s="65" t="s">
        <v>55</v>
      </c>
      <c r="N7" s="65" t="s">
        <v>55</v>
      </c>
      <c r="O7" s="65" t="s">
        <v>55</v>
      </c>
      <c r="P7" s="65" t="s">
        <v>55</v>
      </c>
      <c r="Q7" s="65" t="s">
        <v>58</v>
      </c>
      <c r="R7" s="65" t="s">
        <v>105</v>
      </c>
      <c r="S7" s="65" t="s">
        <v>55</v>
      </c>
      <c r="T7" s="65" t="s">
        <v>55</v>
      </c>
      <c r="U7" s="65" t="s">
        <v>55</v>
      </c>
      <c r="V7" s="65" t="s">
        <v>55</v>
      </c>
      <c r="W7" s="66" t="s">
        <v>58</v>
      </c>
      <c r="X7" s="67" t="s">
        <v>59</v>
      </c>
    </row>
    <row r="8" spans="1:24" x14ac:dyDescent="0.35">
      <c r="A8" s="1" t="s">
        <v>106</v>
      </c>
      <c r="B8" s="1"/>
      <c r="C8" s="1"/>
      <c r="D8" s="1"/>
      <c r="E8" s="51"/>
      <c r="F8" s="1"/>
      <c r="G8" s="1"/>
      <c r="H8" s="1"/>
      <c r="I8" s="1"/>
      <c r="J8" s="1"/>
      <c r="K8" s="1"/>
      <c r="L8" s="1"/>
    </row>
    <row r="9" spans="1:24" x14ac:dyDescent="0.35">
      <c r="A9" s="1"/>
      <c r="B9" s="1"/>
      <c r="C9" s="1"/>
      <c r="D9" s="1"/>
      <c r="E9" s="51"/>
      <c r="F9" s="1"/>
      <c r="G9" s="1"/>
      <c r="H9" s="1"/>
      <c r="I9" s="1"/>
      <c r="J9" s="1"/>
      <c r="M9" s="1"/>
      <c r="N9" s="1"/>
    </row>
    <row r="10" spans="1:24" x14ac:dyDescent="0.35">
      <c r="A10" s="1"/>
      <c r="B10" s="1"/>
      <c r="C10" s="1"/>
      <c r="D10" s="1"/>
      <c r="E10" s="51"/>
      <c r="F10" s="1"/>
      <c r="G10" s="1"/>
      <c r="H10" s="1"/>
      <c r="I10" s="1"/>
      <c r="J10" s="1"/>
    </row>
    <row r="11" spans="1:24" x14ac:dyDescent="0.35">
      <c r="A11" s="1"/>
      <c r="B11" s="1"/>
      <c r="C11" s="1"/>
      <c r="D11" s="1"/>
      <c r="E11" s="51"/>
      <c r="F11" s="1"/>
      <c r="G11" s="1"/>
      <c r="H11" s="1"/>
      <c r="I11" s="1"/>
      <c r="J11" s="1"/>
      <c r="M11" s="1"/>
      <c r="N11" s="1"/>
    </row>
    <row r="12" spans="1:24" x14ac:dyDescent="0.35">
      <c r="A12" s="1"/>
      <c r="B12" s="1"/>
      <c r="C12" s="1"/>
      <c r="D12" s="1"/>
      <c r="E12" s="51"/>
      <c r="F12" s="1"/>
      <c r="G12" s="1"/>
      <c r="H12" s="1"/>
      <c r="I12" s="1"/>
      <c r="J12" s="1"/>
    </row>
    <row r="13" spans="1:24" x14ac:dyDescent="0.35">
      <c r="A13" s="1"/>
      <c r="B13" s="1"/>
      <c r="C13" s="1"/>
      <c r="D13" s="1"/>
      <c r="E13" s="51"/>
      <c r="F13" s="1"/>
      <c r="G13" s="1"/>
      <c r="H13" s="1"/>
      <c r="I13" s="1"/>
      <c r="J13" s="1"/>
      <c r="M13" s="1"/>
      <c r="N13" s="1"/>
    </row>
    <row r="14" spans="1:24" x14ac:dyDescent="0.35">
      <c r="A14" s="1"/>
      <c r="B14" s="1"/>
      <c r="C14" s="1"/>
      <c r="D14" s="1"/>
      <c r="E14" s="51"/>
      <c r="F14" s="1"/>
      <c r="G14" s="1"/>
      <c r="H14" s="1"/>
      <c r="I14" s="1"/>
      <c r="J14" s="1"/>
      <c r="K14" s="1"/>
      <c r="L14" s="1"/>
    </row>
    <row r="15" spans="1:24" x14ac:dyDescent="0.35">
      <c r="A15" s="1"/>
      <c r="B15" s="1"/>
      <c r="C15" s="1"/>
      <c r="D15" s="1"/>
      <c r="E15" s="51"/>
      <c r="F15" s="1"/>
      <c r="G15" s="1"/>
      <c r="H15" s="1"/>
      <c r="I15" s="1"/>
      <c r="J15" s="1"/>
      <c r="L15" s="1"/>
      <c r="M15" s="1"/>
      <c r="N15" s="1"/>
    </row>
    <row r="16" spans="1:24" x14ac:dyDescent="0.35">
      <c r="A16" s="1"/>
      <c r="B16" s="1"/>
      <c r="C16" s="1"/>
      <c r="D16" s="1"/>
      <c r="E16" s="51"/>
      <c r="F16" s="1"/>
      <c r="G16" s="1"/>
      <c r="H16" s="1"/>
      <c r="I16" s="1"/>
      <c r="J16" s="1"/>
    </row>
    <row r="17" spans="1:14" x14ac:dyDescent="0.35">
      <c r="A17" s="1"/>
      <c r="B17" s="1"/>
      <c r="C17" s="1"/>
      <c r="D17" s="1"/>
      <c r="E17" s="51"/>
      <c r="F17" s="1"/>
      <c r="G17" s="1"/>
      <c r="H17" s="1"/>
      <c r="I17" s="1"/>
      <c r="J17" s="1"/>
      <c r="M17" s="1"/>
      <c r="N17" s="1"/>
    </row>
    <row r="18" spans="1:14" x14ac:dyDescent="0.35">
      <c r="A18" s="1"/>
      <c r="B18" s="1"/>
      <c r="C18" s="1"/>
      <c r="D18" s="1"/>
      <c r="E18" s="51"/>
      <c r="F18" s="1"/>
      <c r="G18" s="1"/>
      <c r="H18" s="1"/>
      <c r="I18" s="1"/>
      <c r="J18" s="1"/>
    </row>
    <row r="19" spans="1:14" x14ac:dyDescent="0.35">
      <c r="A19" s="1"/>
      <c r="B19" s="1"/>
      <c r="C19" s="1"/>
      <c r="D19" s="1"/>
      <c r="E19" s="51"/>
      <c r="F19" s="1"/>
      <c r="G19" s="1"/>
      <c r="H19" s="1"/>
      <c r="I19" s="1"/>
      <c r="J19" s="1"/>
      <c r="M19" s="1"/>
    </row>
    <row r="20" spans="1:14" x14ac:dyDescent="0.35">
      <c r="A20" s="1"/>
      <c r="B20" s="1"/>
      <c r="C20" s="1"/>
      <c r="D20" s="1"/>
      <c r="E20" s="51"/>
      <c r="F20" s="1"/>
      <c r="G20" s="1"/>
      <c r="H20" s="1"/>
      <c r="I20" s="1"/>
      <c r="J20" s="1"/>
    </row>
    <row r="21" spans="1:14" x14ac:dyDescent="0.35">
      <c r="A21" s="1"/>
      <c r="B21" s="1"/>
      <c r="C21" s="1"/>
      <c r="D21" s="1"/>
      <c r="E21" s="51"/>
      <c r="F21" s="1"/>
      <c r="G21" s="1"/>
      <c r="H21" s="1"/>
      <c r="I21" s="1"/>
      <c r="J21" s="1"/>
      <c r="K21" s="1"/>
      <c r="L21" s="1"/>
    </row>
    <row r="22" spans="1:14" x14ac:dyDescent="0.35">
      <c r="A22" s="1"/>
      <c r="B22" s="1"/>
      <c r="C22" s="1"/>
      <c r="D22" s="1"/>
      <c r="E22" s="51"/>
      <c r="F22" s="1"/>
      <c r="G22" s="1"/>
      <c r="H22" s="1"/>
      <c r="I22" s="1"/>
      <c r="J22" s="1"/>
    </row>
    <row r="23" spans="1:14" x14ac:dyDescent="0.35">
      <c r="A23" s="1"/>
      <c r="B23" s="1"/>
      <c r="C23" s="1"/>
      <c r="D23" s="1"/>
      <c r="E23" s="51"/>
      <c r="F23" s="1"/>
      <c r="G23" s="1"/>
      <c r="H23" s="1"/>
      <c r="I23" s="1"/>
      <c r="J23" s="1"/>
    </row>
    <row r="24" spans="1:14" x14ac:dyDescent="0.35">
      <c r="A24" s="1"/>
      <c r="B24" s="1"/>
      <c r="C24" s="1"/>
      <c r="D24" s="1"/>
      <c r="E24" s="51"/>
      <c r="F24" s="1"/>
      <c r="G24" s="1"/>
      <c r="H24" s="1"/>
      <c r="I24" s="1"/>
      <c r="J24" s="1"/>
    </row>
    <row r="25" spans="1:14" x14ac:dyDescent="0.35">
      <c r="A25" s="1"/>
      <c r="B25" s="1"/>
      <c r="C25" s="1"/>
      <c r="D25" s="1"/>
      <c r="E25" s="51"/>
      <c r="F25" s="1"/>
      <c r="G25" s="1"/>
      <c r="H25" s="1"/>
      <c r="I25" s="1"/>
      <c r="J25" s="1"/>
    </row>
    <row r="26" spans="1:14" x14ac:dyDescent="0.35">
      <c r="A26" s="1"/>
      <c r="B26" s="1"/>
      <c r="C26" s="1"/>
      <c r="D26" s="1"/>
      <c r="E26" s="51"/>
      <c r="F26" s="1"/>
      <c r="G26" s="1"/>
      <c r="H26" s="1"/>
      <c r="I26" s="1"/>
      <c r="J26" s="1"/>
    </row>
    <row r="27" spans="1:14" x14ac:dyDescent="0.35">
      <c r="A27" s="1"/>
      <c r="B27" s="1"/>
      <c r="C27" s="1"/>
      <c r="D27" s="1"/>
      <c r="E27" s="51"/>
      <c r="F27" s="1"/>
      <c r="G27" s="1"/>
      <c r="H27" s="1"/>
      <c r="I27" s="1"/>
      <c r="J27" s="1"/>
    </row>
    <row r="28" spans="1:14" x14ac:dyDescent="0.35">
      <c r="A28" s="1"/>
      <c r="B28" s="1"/>
      <c r="C28" s="1"/>
      <c r="D28" s="1"/>
      <c r="E28" s="51"/>
      <c r="F28" s="1"/>
      <c r="G28" s="1"/>
      <c r="H28" s="1"/>
      <c r="I28" s="1"/>
      <c r="J28" s="1"/>
    </row>
    <row r="29" spans="1:14" x14ac:dyDescent="0.35">
      <c r="A29" s="1"/>
      <c r="B29" s="1"/>
      <c r="C29" s="1"/>
      <c r="D29" s="1"/>
      <c r="E29" s="51"/>
      <c r="F29" s="1"/>
      <c r="G29" s="1"/>
      <c r="H29" s="1"/>
      <c r="I29" s="1"/>
      <c r="J29" s="1"/>
    </row>
    <row r="30" spans="1:14" x14ac:dyDescent="0.35">
      <c r="A30" s="1"/>
      <c r="B30" s="1"/>
      <c r="C30" s="1"/>
      <c r="D30" s="1"/>
      <c r="E30" s="51"/>
      <c r="F30" s="1"/>
      <c r="G30" s="1"/>
      <c r="H30" s="1"/>
      <c r="I30" s="1"/>
      <c r="J30" s="1"/>
    </row>
    <row r="31" spans="1:14" x14ac:dyDescent="0.35">
      <c r="A31" s="1"/>
      <c r="B31" s="1"/>
      <c r="C31" s="1"/>
      <c r="D31" s="1"/>
      <c r="E31" s="51"/>
      <c r="F31" s="1"/>
      <c r="G31" s="1"/>
      <c r="H31" s="1"/>
      <c r="I31" s="1"/>
      <c r="J31" s="1"/>
    </row>
    <row r="32" spans="1:14" x14ac:dyDescent="0.35">
      <c r="A32" s="1"/>
      <c r="B32" s="1"/>
      <c r="C32" s="1"/>
      <c r="D32" s="1"/>
      <c r="E32" s="51"/>
      <c r="F32" s="1"/>
      <c r="G32" s="1"/>
      <c r="H32" s="1"/>
      <c r="I32" s="1"/>
      <c r="J32" s="1"/>
    </row>
    <row r="33" spans="1:10" x14ac:dyDescent="0.35">
      <c r="A33" s="1"/>
      <c r="B33" s="1"/>
      <c r="C33" s="1"/>
      <c r="D33" s="1"/>
      <c r="E33" s="51"/>
      <c r="F33" s="1"/>
      <c r="G33" s="1"/>
      <c r="H33" s="1"/>
      <c r="I33" s="1"/>
      <c r="J33" s="1"/>
    </row>
    <row r="34" spans="1:10" ht="13.5" customHeight="1" x14ac:dyDescent="0.35">
      <c r="A34" s="1"/>
      <c r="C34" s="2"/>
      <c r="D34" s="2"/>
      <c r="J34" s="1"/>
    </row>
    <row r="35" spans="1:10" x14ac:dyDescent="0.35">
      <c r="A35" s="1"/>
      <c r="J35" s="1"/>
    </row>
    <row r="36" spans="1:10" x14ac:dyDescent="0.35">
      <c r="A36" s="1"/>
      <c r="J36" s="1"/>
    </row>
    <row r="37" spans="1:10" x14ac:dyDescent="0.35">
      <c r="A37" s="1"/>
      <c r="J37" s="1"/>
    </row>
    <row r="38" spans="1:10" x14ac:dyDescent="0.35">
      <c r="A38" s="1"/>
    </row>
    <row r="39" spans="1:10" x14ac:dyDescent="0.35">
      <c r="A39" s="1"/>
      <c r="J39" s="1"/>
    </row>
    <row r="40" spans="1:10" x14ac:dyDescent="0.35">
      <c r="J40" s="1"/>
    </row>
    <row r="51" spans="5:23" s="59" customFormat="1" x14ac:dyDescent="0.35">
      <c r="E51" s="57"/>
      <c r="W51" s="57"/>
    </row>
  </sheetData>
  <mergeCells count="1">
    <mergeCell ref="A4:D6"/>
  </mergeCells>
  <conditionalFormatting sqref="A8:A51">
    <cfRule type="notContainsBlanks" dxfId="69" priority="1">
      <formula>LEN(TRIM(A8))&gt;0</formula>
    </cfRule>
    <cfRule type="expression" dxfId="68" priority="2">
      <formula>OR(ISNUMBER(F8:X8),ISTEXT(F8:X8))</formula>
    </cfRule>
  </conditionalFormatting>
  <conditionalFormatting sqref="F8:G51">
    <cfRule type="containsText" dxfId="67" priority="12" operator="containsText" text="1">
      <formula>NOT(ISERROR(SEARCH("1",F8)))</formula>
    </cfRule>
    <cfRule type="containsText" dxfId="66" priority="15" operator="containsText" text="2">
      <formula>NOT(ISERROR(SEARCH("2",F8)))</formula>
    </cfRule>
  </conditionalFormatting>
  <conditionalFormatting sqref="F8:I51">
    <cfRule type="containsText" dxfId="65" priority="20" operator="containsText" text="0">
      <formula>NOT(ISERROR(SEARCH("0",F8)))</formula>
    </cfRule>
  </conditionalFormatting>
  <conditionalFormatting sqref="F6:W6">
    <cfRule type="cellIs" dxfId="64" priority="25" operator="between">
      <formula>0.8</formula>
      <formula>1</formula>
    </cfRule>
    <cfRule type="cellIs" dxfId="63" priority="26" operator="between">
      <formula>0</formula>
      <formula>0.79</formula>
    </cfRule>
  </conditionalFormatting>
  <conditionalFormatting sqref="H8:J51">
    <cfRule type="containsText" dxfId="62" priority="19" operator="containsText" text="1">
      <formula>NOT(ISERROR(SEARCH("1",H8)))</formula>
    </cfRule>
  </conditionalFormatting>
  <conditionalFormatting sqref="J8:W51">
    <cfRule type="containsText" dxfId="61" priority="31" operator="containsText" text="0">
      <formula>NOT(ISERROR(SEARCH("0",J8)))</formula>
    </cfRule>
  </conditionalFormatting>
  <conditionalFormatting sqref="K8:L51 R8:R51">
    <cfRule type="containsText" dxfId="60" priority="6" operator="containsText" text="6">
      <formula>NOT(ISERROR(SEARCH("6",K8)))</formula>
    </cfRule>
    <cfRule type="containsText" dxfId="59" priority="7" operator="containsText" text="5">
      <formula>NOT(ISERROR(SEARCH("5",K8)))</formula>
    </cfRule>
    <cfRule type="containsText" dxfId="58" priority="8" operator="containsText" text="4">
      <formula>NOT(ISERROR(SEARCH("4",K8)))</formula>
    </cfRule>
    <cfRule type="containsText" dxfId="57" priority="9" operator="containsText" text="3">
      <formula>NOT(ISERROR(SEARCH("3",K8)))</formula>
    </cfRule>
    <cfRule type="containsText" dxfId="56" priority="10" operator="containsText" text="2">
      <formula>NOT(ISERROR(SEARCH("2",K8)))</formula>
    </cfRule>
    <cfRule type="containsText" dxfId="55" priority="11" operator="containsText" text="1">
      <formula>NOT(ISERROR(SEARCH("1",K8)))</formula>
    </cfRule>
  </conditionalFormatting>
  <conditionalFormatting sqref="M8:P51 S8:V51">
    <cfRule type="containsText" dxfId="54" priority="21" operator="containsText" text="1">
      <formula>NOT(ISERROR(SEARCH("1",M8)))</formula>
    </cfRule>
  </conditionalFormatting>
  <conditionalFormatting sqref="Q8:Q51 W8:W51">
    <cfRule type="containsText" dxfId="53" priority="28" operator="containsText" text="3">
      <formula>NOT(ISERROR(SEARCH("3",Q8)))</formula>
    </cfRule>
  </conditionalFormatting>
  <conditionalFormatting sqref="Q8:R51 W8:W51">
    <cfRule type="containsText" dxfId="52" priority="29" operator="containsText" text="2">
      <formula>NOT(ISERROR(SEARCH("2",Q8)))</formula>
    </cfRule>
    <cfRule type="containsText" dxfId="51" priority="30" operator="containsText" text="1">
      <formula>NOT(ISERROR(SEARCH("1",Q8)))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ACDC66BE-343E-4FE9-9C35-F4D65FA39757}">
      <formula1>7</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74EA-A07D-4DF0-B899-A01A78E22F6C}">
  <dimension ref="A1:W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9" width="6.26953125" customWidth="1"/>
    <col min="10" max="11" width="12.54296875" customWidth="1"/>
    <col min="12" max="12" width="9.7265625" customWidth="1"/>
    <col min="13" max="13" width="11.26953125" customWidth="1"/>
    <col min="14" max="14" width="10.7265625" customWidth="1"/>
    <col min="15" max="15" width="10.26953125" customWidth="1"/>
    <col min="16" max="17" width="12.54296875" customWidth="1"/>
    <col min="18" max="18" width="12.26953125" customWidth="1"/>
    <col min="19" max="20" width="10.7265625" customWidth="1"/>
    <col min="21" max="21" width="10" customWidth="1"/>
    <col min="22" max="22" width="12.54296875" style="52" customWidth="1"/>
    <col min="23" max="23" width="60.453125" customWidth="1"/>
  </cols>
  <sheetData>
    <row r="1" spans="1:23" s="30" customFormat="1" ht="21" x14ac:dyDescent="0.5">
      <c r="A1" s="23" t="s">
        <v>121</v>
      </c>
      <c r="B1" s="24" t="s">
        <v>122</v>
      </c>
      <c r="C1" s="24" t="s">
        <v>123</v>
      </c>
      <c r="D1" s="24"/>
      <c r="E1" s="25"/>
      <c r="F1" s="26"/>
      <c r="G1" s="26"/>
      <c r="H1" s="26"/>
      <c r="I1" s="26"/>
      <c r="J1" s="27"/>
      <c r="K1" s="27"/>
      <c r="L1" s="27"/>
      <c r="M1" s="27"/>
      <c r="N1" s="27"/>
      <c r="O1" s="27"/>
      <c r="P1" s="27"/>
      <c r="Q1" s="27"/>
      <c r="R1" s="27"/>
      <c r="S1" s="27"/>
      <c r="T1" s="27"/>
      <c r="U1" s="27"/>
      <c r="V1" s="28"/>
      <c r="W1" s="29"/>
    </row>
    <row r="2" spans="1:23" s="36" customFormat="1" ht="18.5" x14ac:dyDescent="0.45">
      <c r="A2" s="31" t="s">
        <v>33</v>
      </c>
      <c r="B2" s="32">
        <f>COUNTIF(A8:A51, "*")</f>
        <v>1</v>
      </c>
      <c r="C2" s="5"/>
      <c r="D2" s="5"/>
      <c r="E2" s="33"/>
      <c r="F2" s="7"/>
      <c r="G2" s="7"/>
      <c r="H2" s="7"/>
      <c r="I2" s="7"/>
      <c r="J2" s="8" t="s">
        <v>34</v>
      </c>
      <c r="K2" s="8" t="s">
        <v>35</v>
      </c>
      <c r="L2" s="8" t="s">
        <v>36</v>
      </c>
      <c r="M2" s="8" t="s">
        <v>36</v>
      </c>
      <c r="N2" s="8" t="s">
        <v>36</v>
      </c>
      <c r="O2" s="8" t="s">
        <v>36</v>
      </c>
      <c r="P2" s="8"/>
      <c r="Q2" s="8"/>
      <c r="R2" s="8" t="s">
        <v>37</v>
      </c>
      <c r="S2" s="8" t="s">
        <v>37</v>
      </c>
      <c r="T2" s="8" t="s">
        <v>37</v>
      </c>
      <c r="U2" s="8" t="s">
        <v>37</v>
      </c>
      <c r="V2" s="34"/>
      <c r="W2" s="35"/>
    </row>
    <row r="3" spans="1:23" s="70" customFormat="1" ht="18.399999999999999" customHeight="1" x14ac:dyDescent="0.45">
      <c r="A3" s="69"/>
      <c r="B3" s="69"/>
      <c r="E3" s="71"/>
      <c r="F3" s="72" t="s">
        <v>124</v>
      </c>
      <c r="G3" s="72" t="s">
        <v>125</v>
      </c>
      <c r="H3" s="72" t="s">
        <v>126</v>
      </c>
      <c r="I3" s="72" t="s">
        <v>127</v>
      </c>
      <c r="J3" s="72" t="s">
        <v>115</v>
      </c>
      <c r="K3" s="72" t="s">
        <v>43</v>
      </c>
      <c r="L3" s="72" t="s">
        <v>128</v>
      </c>
      <c r="M3" s="72" t="s">
        <v>129</v>
      </c>
      <c r="N3" s="72" t="s">
        <v>130</v>
      </c>
      <c r="O3" s="72" t="s">
        <v>131</v>
      </c>
      <c r="P3" s="72" t="s">
        <v>47</v>
      </c>
      <c r="Q3" s="72" t="s">
        <v>48</v>
      </c>
      <c r="R3" s="72" t="s">
        <v>128</v>
      </c>
      <c r="S3" s="72" t="s">
        <v>129</v>
      </c>
      <c r="T3" s="72" t="s">
        <v>130</v>
      </c>
      <c r="U3" s="72" t="s">
        <v>131</v>
      </c>
      <c r="V3" s="73" t="s">
        <v>49</v>
      </c>
      <c r="W3" s="69"/>
    </row>
    <row r="4" spans="1:23" s="40" customFormat="1" ht="15.5" x14ac:dyDescent="0.35">
      <c r="A4" s="78" t="s">
        <v>165</v>
      </c>
      <c r="B4" s="78"/>
      <c r="C4" s="78"/>
      <c r="D4" s="78"/>
      <c r="E4" s="56" t="s">
        <v>166</v>
      </c>
      <c r="F4" s="40">
        <f>COUNTIF(F8:F51,"=2")</f>
        <v>0</v>
      </c>
      <c r="G4" s="40">
        <f>COUNTIF(G8:G51,"=2")</f>
        <v>0</v>
      </c>
      <c r="H4" s="40">
        <f>COUNTIF(H8:H51,"=1")</f>
        <v>0</v>
      </c>
      <c r="I4" s="40">
        <f>COUNTIF(I8:I51,"=1")</f>
        <v>0</v>
      </c>
      <c r="J4" s="40">
        <f>COUNTIFS(J8:J51, "&gt;4", J8:J51, "&lt;7")</f>
        <v>0</v>
      </c>
      <c r="K4" s="40">
        <f>COUNTIFS(K8:K51, "&gt;4", K8:K51, "&lt;7")</f>
        <v>0</v>
      </c>
      <c r="L4" s="40">
        <f>COUNTIF(L8:L51, "=1")</f>
        <v>0</v>
      </c>
      <c r="M4" s="40">
        <f>COUNTIF(M8:M51, "=1")</f>
        <v>0</v>
      </c>
      <c r="N4" s="40">
        <f>COUNTIF(N8:N51, "=1")</f>
        <v>0</v>
      </c>
      <c r="O4" s="40">
        <f>COUNTIF(O8:O51, "=1")</f>
        <v>0</v>
      </c>
      <c r="P4" s="40">
        <f>COUNTIF(P8:P51, "=3")</f>
        <v>0</v>
      </c>
      <c r="Q4" s="40">
        <f>COUNTIFS(Q8:Q51,"&gt;4", Q8:Q51,"&lt;7" )</f>
        <v>0</v>
      </c>
      <c r="R4" s="40">
        <f>COUNTIF(R8:R51, "=1")</f>
        <v>0</v>
      </c>
      <c r="S4" s="40">
        <f>COUNTIF(S8:S51, "=1")</f>
        <v>0</v>
      </c>
      <c r="T4" s="40">
        <f>COUNTIF(T8:T51, "=1")</f>
        <v>0</v>
      </c>
      <c r="U4" s="40">
        <f>COUNTIF(U8:U51, "=1")</f>
        <v>0</v>
      </c>
      <c r="V4" s="56">
        <f>COUNTIF(V8:V51, "=3")</f>
        <v>0</v>
      </c>
    </row>
    <row r="5" spans="1:23" s="40" customFormat="1" ht="15.5" x14ac:dyDescent="0.35">
      <c r="A5" s="78"/>
      <c r="B5" s="78"/>
      <c r="C5" s="78"/>
      <c r="D5" s="78"/>
      <c r="E5" s="56" t="s">
        <v>167</v>
      </c>
      <c r="F5" s="40">
        <f>COUNTA(F8:F51)</f>
        <v>0</v>
      </c>
      <c r="G5" s="40">
        <f t="shared" ref="G5:V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40">
        <f t="shared" si="0"/>
        <v>0</v>
      </c>
      <c r="U5" s="40">
        <f t="shared" si="0"/>
        <v>0</v>
      </c>
      <c r="V5" s="56">
        <f t="shared" si="0"/>
        <v>0</v>
      </c>
    </row>
    <row r="6" spans="1:23" s="40" customFormat="1" ht="13.5" customHeight="1" x14ac:dyDescent="0.35">
      <c r="A6" s="78"/>
      <c r="B6" s="78"/>
      <c r="C6" s="78"/>
      <c r="D6" s="78"/>
      <c r="E6" s="56" t="s">
        <v>50</v>
      </c>
      <c r="F6" s="60">
        <f>F4/B2</f>
        <v>0</v>
      </c>
      <c r="G6" s="60">
        <f>G4/B2</f>
        <v>0</v>
      </c>
      <c r="H6" s="60">
        <f>H4/B2</f>
        <v>0</v>
      </c>
      <c r="I6" s="60">
        <f>I4/B2</f>
        <v>0</v>
      </c>
      <c r="J6" s="60">
        <f>J4/B2</f>
        <v>0</v>
      </c>
      <c r="K6" s="60">
        <f>K4/B2</f>
        <v>0</v>
      </c>
      <c r="L6" s="60">
        <f>L4/B2</f>
        <v>0</v>
      </c>
      <c r="M6" s="60">
        <f>M4/B2</f>
        <v>0</v>
      </c>
      <c r="N6" s="60">
        <f>N4/B2</f>
        <v>0</v>
      </c>
      <c r="O6" s="60">
        <f>O4/B2</f>
        <v>0</v>
      </c>
      <c r="P6" s="60">
        <f>P4/B2</f>
        <v>0</v>
      </c>
      <c r="Q6" s="60">
        <f>Q4/B2</f>
        <v>0</v>
      </c>
      <c r="R6" s="60">
        <f>R4/B2</f>
        <v>0</v>
      </c>
      <c r="S6" s="60">
        <f>S4/B2</f>
        <v>0</v>
      </c>
      <c r="T6" s="60">
        <f>T4/B2</f>
        <v>0</v>
      </c>
      <c r="U6" s="60">
        <f>U4/B2</f>
        <v>0</v>
      </c>
      <c r="V6" s="61">
        <f>V4/B2</f>
        <v>0</v>
      </c>
    </row>
    <row r="7" spans="1:23" s="68" customFormat="1" x14ac:dyDescent="0.35">
      <c r="A7" s="62" t="s">
        <v>51</v>
      </c>
      <c r="B7" s="63" t="s">
        <v>52</v>
      </c>
      <c r="C7" s="63" t="s">
        <v>53</v>
      </c>
      <c r="D7" s="63" t="s">
        <v>159</v>
      </c>
      <c r="E7" s="64" t="s">
        <v>54</v>
      </c>
      <c r="F7" s="65" t="s">
        <v>120</v>
      </c>
      <c r="G7" s="65" t="s">
        <v>120</v>
      </c>
      <c r="H7" s="65" t="s">
        <v>55</v>
      </c>
      <c r="I7" s="65" t="s">
        <v>55</v>
      </c>
      <c r="J7" s="65" t="s">
        <v>105</v>
      </c>
      <c r="K7" s="65" t="s">
        <v>105</v>
      </c>
      <c r="L7" s="65" t="s">
        <v>55</v>
      </c>
      <c r="M7" s="65" t="s">
        <v>55</v>
      </c>
      <c r="N7" s="65" t="s">
        <v>55</v>
      </c>
      <c r="O7" s="65" t="s">
        <v>55</v>
      </c>
      <c r="P7" s="65" t="s">
        <v>58</v>
      </c>
      <c r="Q7" s="65" t="s">
        <v>105</v>
      </c>
      <c r="R7" s="65" t="s">
        <v>55</v>
      </c>
      <c r="S7" s="65" t="s">
        <v>55</v>
      </c>
      <c r="T7" s="65" t="s">
        <v>55</v>
      </c>
      <c r="U7" s="65" t="s">
        <v>55</v>
      </c>
      <c r="V7" s="66" t="s">
        <v>58</v>
      </c>
      <c r="W7" s="67" t="s">
        <v>59</v>
      </c>
    </row>
    <row r="8" spans="1:23" x14ac:dyDescent="0.35">
      <c r="A8" s="1" t="s">
        <v>106</v>
      </c>
      <c r="B8" s="1"/>
      <c r="C8" s="1"/>
      <c r="D8" s="1"/>
      <c r="E8" s="51"/>
      <c r="F8" s="1"/>
      <c r="G8" s="1"/>
      <c r="H8" s="1"/>
      <c r="I8" s="1"/>
      <c r="J8" s="1"/>
      <c r="K8" s="1"/>
      <c r="L8" s="1"/>
    </row>
    <row r="9" spans="1:23" x14ac:dyDescent="0.35">
      <c r="A9" s="1"/>
      <c r="B9" s="1"/>
      <c r="C9" s="1"/>
      <c r="D9" s="1"/>
      <c r="E9" s="51"/>
      <c r="F9" s="1"/>
      <c r="G9" s="1"/>
      <c r="H9" s="1"/>
      <c r="I9" s="1"/>
      <c r="L9" s="1"/>
      <c r="M9" s="1"/>
    </row>
    <row r="10" spans="1:23" x14ac:dyDescent="0.35">
      <c r="A10" s="1"/>
      <c r="B10" s="1"/>
      <c r="C10" s="1"/>
      <c r="D10" s="1"/>
      <c r="E10" s="51"/>
      <c r="F10" s="1"/>
      <c r="G10" s="1"/>
      <c r="H10" s="1"/>
      <c r="I10" s="1"/>
    </row>
    <row r="11" spans="1:23" x14ac:dyDescent="0.35">
      <c r="A11" s="1"/>
      <c r="B11" s="1"/>
      <c r="C11" s="1"/>
      <c r="D11" s="1"/>
      <c r="E11" s="51"/>
      <c r="F11" s="1"/>
      <c r="G11" s="1"/>
      <c r="H11" s="1"/>
      <c r="I11" s="1"/>
      <c r="L11" s="1"/>
      <c r="M11" s="1"/>
    </row>
    <row r="12" spans="1:23" x14ac:dyDescent="0.35">
      <c r="A12" s="1"/>
      <c r="B12" s="1"/>
      <c r="C12" s="1"/>
      <c r="D12" s="1"/>
      <c r="E12" s="51"/>
      <c r="F12" s="1"/>
      <c r="G12" s="1"/>
      <c r="H12" s="1"/>
      <c r="I12" s="1"/>
    </row>
    <row r="13" spans="1:23" x14ac:dyDescent="0.35">
      <c r="A13" s="1"/>
      <c r="B13" s="1"/>
      <c r="C13" s="1"/>
      <c r="D13" s="1"/>
      <c r="E13" s="51"/>
      <c r="F13" s="1"/>
      <c r="G13" s="1"/>
      <c r="H13" s="1"/>
      <c r="I13" s="1"/>
      <c r="L13" s="1"/>
      <c r="M13" s="1"/>
    </row>
    <row r="14" spans="1:23" x14ac:dyDescent="0.35">
      <c r="A14" s="1"/>
      <c r="B14" s="1"/>
      <c r="C14" s="1"/>
      <c r="D14" s="1"/>
      <c r="E14" s="51"/>
      <c r="F14" s="1"/>
      <c r="G14" s="1"/>
      <c r="H14" s="1"/>
      <c r="I14" s="1"/>
      <c r="J14" s="1"/>
      <c r="K14" s="1"/>
    </row>
    <row r="15" spans="1:23" x14ac:dyDescent="0.35">
      <c r="A15" s="1"/>
      <c r="B15" s="1"/>
      <c r="C15" s="1"/>
      <c r="D15" s="1"/>
      <c r="E15" s="51"/>
      <c r="F15" s="1"/>
      <c r="G15" s="1"/>
      <c r="H15" s="1"/>
      <c r="I15" s="1"/>
      <c r="J15" s="1"/>
      <c r="L15" s="1"/>
      <c r="M15" s="1"/>
    </row>
    <row r="16" spans="1:23" x14ac:dyDescent="0.35">
      <c r="A16" s="1"/>
      <c r="B16" s="1"/>
      <c r="C16" s="1"/>
      <c r="D16" s="1"/>
      <c r="E16" s="51"/>
      <c r="F16" s="1"/>
      <c r="G16" s="1"/>
      <c r="H16" s="1"/>
      <c r="I16" s="1"/>
    </row>
    <row r="17" spans="1:13" x14ac:dyDescent="0.35">
      <c r="A17" s="1"/>
      <c r="B17" s="1"/>
      <c r="C17" s="1"/>
      <c r="D17" s="1"/>
      <c r="E17" s="51"/>
      <c r="F17" s="1"/>
      <c r="G17" s="1"/>
      <c r="H17" s="1"/>
      <c r="I17" s="1"/>
      <c r="L17" s="1"/>
      <c r="M17" s="1"/>
    </row>
    <row r="18" spans="1:13" x14ac:dyDescent="0.35">
      <c r="A18" s="1"/>
      <c r="B18" s="1"/>
      <c r="C18" s="1"/>
      <c r="D18" s="1"/>
      <c r="E18" s="51"/>
      <c r="F18" s="1"/>
      <c r="G18" s="1"/>
      <c r="H18" s="1"/>
      <c r="I18" s="1"/>
    </row>
    <row r="19" spans="1:13" x14ac:dyDescent="0.35">
      <c r="A19" s="1"/>
      <c r="B19" s="1"/>
      <c r="C19" s="1"/>
      <c r="D19" s="1"/>
      <c r="E19" s="51"/>
      <c r="F19" s="1"/>
      <c r="G19" s="1"/>
      <c r="H19" s="1"/>
      <c r="I19" s="1"/>
    </row>
    <row r="20" spans="1:13" x14ac:dyDescent="0.35">
      <c r="A20" s="1"/>
      <c r="B20" s="1"/>
      <c r="C20" s="1"/>
      <c r="D20" s="1"/>
      <c r="E20" s="51"/>
      <c r="F20" s="1"/>
      <c r="G20" s="1"/>
      <c r="H20" s="1"/>
      <c r="I20" s="1"/>
    </row>
    <row r="21" spans="1:13" x14ac:dyDescent="0.35">
      <c r="A21" s="1"/>
      <c r="B21" s="1"/>
      <c r="C21" s="1"/>
      <c r="D21" s="1"/>
      <c r="E21" s="51"/>
      <c r="F21" s="1"/>
      <c r="G21" s="1"/>
      <c r="H21" s="1"/>
      <c r="I21" s="1"/>
      <c r="J21" s="1"/>
      <c r="K21" s="1"/>
    </row>
    <row r="22" spans="1:13" x14ac:dyDescent="0.35">
      <c r="A22" s="1"/>
      <c r="B22" s="1"/>
      <c r="C22" s="1"/>
      <c r="D22" s="1"/>
      <c r="E22" s="51"/>
      <c r="F22" s="1"/>
      <c r="G22" s="1"/>
      <c r="H22" s="1"/>
      <c r="I22" s="1"/>
    </row>
    <row r="23" spans="1:13" x14ac:dyDescent="0.35">
      <c r="A23" s="1"/>
      <c r="B23" s="1"/>
      <c r="C23" s="1"/>
      <c r="D23" s="1"/>
      <c r="E23" s="51"/>
      <c r="F23" s="1"/>
      <c r="G23" s="1"/>
      <c r="H23" s="1"/>
      <c r="I23" s="1"/>
    </row>
    <row r="24" spans="1:13" x14ac:dyDescent="0.35">
      <c r="A24" s="1"/>
      <c r="B24" s="1"/>
      <c r="C24" s="1"/>
      <c r="D24" s="1"/>
      <c r="E24" s="51"/>
      <c r="F24" s="1"/>
      <c r="G24" s="1"/>
      <c r="H24" s="1"/>
      <c r="I24" s="1"/>
    </row>
    <row r="25" spans="1:13" x14ac:dyDescent="0.35">
      <c r="A25" s="1"/>
      <c r="B25" s="1"/>
      <c r="C25" s="1"/>
      <c r="D25" s="1"/>
      <c r="E25" s="51"/>
      <c r="F25" s="1"/>
      <c r="G25" s="1"/>
      <c r="H25" s="1"/>
      <c r="I25" s="1"/>
    </row>
    <row r="26" spans="1:13" x14ac:dyDescent="0.35">
      <c r="A26" s="1"/>
      <c r="B26" s="1"/>
      <c r="C26" s="1"/>
      <c r="D26" s="1"/>
      <c r="E26" s="51"/>
      <c r="F26" s="1"/>
      <c r="G26" s="1"/>
      <c r="H26" s="1"/>
      <c r="I26" s="1"/>
    </row>
    <row r="27" spans="1:13" x14ac:dyDescent="0.35">
      <c r="A27" s="1"/>
      <c r="B27" s="1"/>
      <c r="C27" s="1"/>
      <c r="D27" s="1"/>
      <c r="E27" s="51"/>
      <c r="F27" s="1"/>
      <c r="G27" s="1"/>
      <c r="H27" s="1"/>
      <c r="I27" s="1"/>
    </row>
    <row r="28" spans="1:13" x14ac:dyDescent="0.35">
      <c r="A28" s="1"/>
      <c r="B28" s="1"/>
      <c r="C28" s="1"/>
      <c r="D28" s="1"/>
      <c r="E28" s="51"/>
      <c r="F28" s="1"/>
      <c r="G28" s="1"/>
      <c r="H28" s="1"/>
      <c r="I28" s="1"/>
    </row>
    <row r="29" spans="1:13" x14ac:dyDescent="0.35">
      <c r="A29" s="1"/>
      <c r="B29" s="1"/>
      <c r="C29" s="1"/>
      <c r="D29" s="1"/>
      <c r="E29" s="51"/>
      <c r="F29" s="1"/>
      <c r="G29" s="1"/>
      <c r="H29" s="1"/>
      <c r="I29" s="1"/>
    </row>
    <row r="30" spans="1:13" x14ac:dyDescent="0.35">
      <c r="A30" s="1"/>
      <c r="B30" s="1"/>
      <c r="C30" s="1"/>
      <c r="D30" s="1"/>
      <c r="E30" s="51"/>
      <c r="F30" s="1"/>
      <c r="G30" s="1"/>
      <c r="H30" s="1"/>
      <c r="I30" s="1"/>
    </row>
    <row r="31" spans="1:13" x14ac:dyDescent="0.35">
      <c r="A31" s="1"/>
      <c r="B31" s="1"/>
      <c r="C31" s="1"/>
      <c r="D31" s="1"/>
      <c r="E31" s="51"/>
      <c r="F31" s="1"/>
      <c r="G31" s="1"/>
      <c r="H31" s="1"/>
      <c r="I31" s="1"/>
    </row>
    <row r="32" spans="1:13" x14ac:dyDescent="0.35">
      <c r="A32" s="1"/>
      <c r="B32" s="1"/>
      <c r="C32" s="1"/>
      <c r="D32" s="1"/>
      <c r="E32" s="51"/>
      <c r="F32" s="1"/>
      <c r="G32" s="1"/>
      <c r="H32" s="1"/>
      <c r="I32" s="1"/>
    </row>
    <row r="33" spans="1:9" x14ac:dyDescent="0.35">
      <c r="A33" s="1"/>
      <c r="B33" s="1"/>
      <c r="C33" s="1"/>
      <c r="D33" s="1"/>
      <c r="E33" s="51"/>
      <c r="F33" s="1"/>
      <c r="G33" s="1"/>
      <c r="H33" s="1"/>
      <c r="I33" s="1"/>
    </row>
    <row r="34" spans="1:9" ht="13.5" customHeight="1" x14ac:dyDescent="0.35">
      <c r="A34" s="1"/>
      <c r="C34" s="2"/>
      <c r="D34" s="2"/>
    </row>
    <row r="35" spans="1:9" x14ac:dyDescent="0.35">
      <c r="A35" s="1"/>
    </row>
    <row r="36" spans="1:9" x14ac:dyDescent="0.35">
      <c r="A36" s="1"/>
    </row>
    <row r="37" spans="1:9" x14ac:dyDescent="0.35">
      <c r="A37" s="1"/>
    </row>
    <row r="38" spans="1:9" x14ac:dyDescent="0.35">
      <c r="A38" s="1"/>
    </row>
    <row r="39" spans="1:9" x14ac:dyDescent="0.35">
      <c r="A39" s="1"/>
    </row>
    <row r="51" spans="5:22" s="59" customFormat="1" x14ac:dyDescent="0.35">
      <c r="E51" s="57"/>
      <c r="V51" s="57"/>
    </row>
  </sheetData>
  <mergeCells count="1">
    <mergeCell ref="A4:D6"/>
  </mergeCells>
  <conditionalFormatting sqref="A8:A51">
    <cfRule type="notContainsBlanks" dxfId="50" priority="1">
      <formula>LEN(TRIM(A8))&gt;0</formula>
    </cfRule>
    <cfRule type="expression" dxfId="49" priority="2">
      <formula>OR(ISNUMBER(F8:X8),ISTEXT(F8:X8))</formula>
    </cfRule>
  </conditionalFormatting>
  <conditionalFormatting sqref="F8:G51">
    <cfRule type="containsText" dxfId="48" priority="11" operator="containsText" text="1">
      <formula>NOT(ISERROR(SEARCH("1",F8)))</formula>
    </cfRule>
    <cfRule type="containsText" dxfId="47" priority="12" operator="containsText" text="2">
      <formula>NOT(ISERROR(SEARCH("2",F8)))</formula>
    </cfRule>
  </conditionalFormatting>
  <conditionalFormatting sqref="F8:I51">
    <cfRule type="containsText" dxfId="46" priority="15" operator="containsText" text="0">
      <formula>NOT(ISERROR(SEARCH("0",F8)))</formula>
    </cfRule>
  </conditionalFormatting>
  <conditionalFormatting sqref="F6:V6">
    <cfRule type="cellIs" dxfId="45" priority="19" operator="between">
      <formula>0.8</formula>
      <formula>1</formula>
    </cfRule>
    <cfRule type="cellIs" dxfId="44" priority="20" operator="between">
      <formula>0</formula>
      <formula>0.79</formula>
    </cfRule>
  </conditionalFormatting>
  <conditionalFormatting sqref="H8:I51">
    <cfRule type="containsText" dxfId="43" priority="14" operator="containsText" text="1">
      <formula>NOT(ISERROR(SEARCH("1",H8)))</formula>
    </cfRule>
  </conditionalFormatting>
  <conditionalFormatting sqref="J8:K51 Q8:Q51">
    <cfRule type="containsText" dxfId="42" priority="5" operator="containsText" text="6">
      <formula>NOT(ISERROR(SEARCH("6",J8)))</formula>
    </cfRule>
    <cfRule type="containsText" dxfId="41" priority="6" operator="containsText" text="5">
      <formula>NOT(ISERROR(SEARCH("5",J8)))</formula>
    </cfRule>
    <cfRule type="containsText" dxfId="40" priority="7" operator="containsText" text="4">
      <formula>NOT(ISERROR(SEARCH("4",J8)))</formula>
    </cfRule>
    <cfRule type="containsText" dxfId="39" priority="8" operator="containsText" text="3">
      <formula>NOT(ISERROR(SEARCH("3",J8)))</formula>
    </cfRule>
    <cfRule type="containsText" dxfId="38" priority="9" operator="containsText" text="2">
      <formula>NOT(ISERROR(SEARCH("2",J8)))</formula>
    </cfRule>
    <cfRule type="containsText" dxfId="37" priority="10" operator="containsText" text="1">
      <formula>NOT(ISERROR(SEARCH("1",J8)))</formula>
    </cfRule>
  </conditionalFormatting>
  <conditionalFormatting sqref="J8:V51">
    <cfRule type="containsText" dxfId="36" priority="24" operator="containsText" text="0">
      <formula>NOT(ISERROR(SEARCH("0",J8)))</formula>
    </cfRule>
  </conditionalFormatting>
  <conditionalFormatting sqref="L8:O51 R8:U51">
    <cfRule type="containsText" dxfId="35" priority="16" operator="containsText" text="1">
      <formula>NOT(ISERROR(SEARCH("1",L8)))</formula>
    </cfRule>
  </conditionalFormatting>
  <conditionalFormatting sqref="P8:P51 V8:V51">
    <cfRule type="containsText" dxfId="34" priority="21" operator="containsText" text="3">
      <formula>NOT(ISERROR(SEARCH("3",P8)))</formula>
    </cfRule>
  </conditionalFormatting>
  <conditionalFormatting sqref="P8:Q51 V8:V51">
    <cfRule type="containsText" dxfId="33" priority="22" operator="containsText" text="2">
      <formula>NOT(ISERROR(SEARCH("2",P8)))</formula>
    </cfRule>
    <cfRule type="containsText" dxfId="32" priority="23" operator="containsText" text="1">
      <formula>NOT(ISERROR(SEARCH("1",P8)))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V51" xr:uid="{4A959D46-2A41-48C9-BB2E-39AF20BE542C}">
      <formula1>7</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17AA-25D6-4B4C-B347-300727AB5F05}">
  <dimension ref="A1:Y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6" width="9" customWidth="1"/>
    <col min="7" max="11" width="6.26953125" customWidth="1"/>
    <col min="12" max="13" width="12.54296875" customWidth="1"/>
    <col min="14" max="14" width="9.7265625" customWidth="1"/>
    <col min="15" max="15" width="10.26953125" customWidth="1"/>
    <col min="16" max="16" width="14.26953125" customWidth="1"/>
    <col min="17" max="17" width="10.7265625" customWidth="1"/>
    <col min="18" max="19" width="12.54296875" customWidth="1"/>
    <col min="20" max="20" width="9.26953125" customWidth="1"/>
    <col min="21" max="21" width="10" customWidth="1"/>
    <col min="22" max="23" width="12.26953125" customWidth="1"/>
    <col min="24" max="24" width="12.54296875" style="52" customWidth="1"/>
    <col min="25" max="25" width="60.453125" customWidth="1"/>
  </cols>
  <sheetData>
    <row r="1" spans="1:25" s="30" customFormat="1" ht="21" x14ac:dyDescent="0.5">
      <c r="A1" s="23" t="s">
        <v>132</v>
      </c>
      <c r="B1" s="53" t="s">
        <v>133</v>
      </c>
      <c r="C1" s="24" t="s">
        <v>134</v>
      </c>
      <c r="D1" s="24"/>
      <c r="E1" s="25"/>
      <c r="F1" s="26"/>
      <c r="G1" s="26"/>
      <c r="H1" s="26"/>
      <c r="I1" s="26"/>
      <c r="J1" s="26"/>
      <c r="K1" s="26"/>
      <c r="L1" s="27"/>
      <c r="M1" s="27"/>
      <c r="N1" s="27"/>
      <c r="O1" s="27"/>
      <c r="P1" s="27"/>
      <c r="Q1" s="27"/>
      <c r="R1" s="27"/>
      <c r="S1" s="27"/>
      <c r="T1" s="27"/>
      <c r="U1" s="27"/>
      <c r="V1" s="27"/>
      <c r="W1" s="27"/>
      <c r="X1" s="28"/>
      <c r="Y1" s="29"/>
    </row>
    <row r="2" spans="1:25" s="36" customFormat="1" ht="18.5" x14ac:dyDescent="0.45">
      <c r="A2" s="31" t="s">
        <v>33</v>
      </c>
      <c r="B2" s="32">
        <f>COUNTIF(A8:A51, "*")</f>
        <v>1</v>
      </c>
      <c r="C2" s="5"/>
      <c r="D2" s="5"/>
      <c r="E2" s="33"/>
      <c r="F2" s="6"/>
      <c r="G2" s="7"/>
      <c r="H2" s="7"/>
      <c r="I2" s="7"/>
      <c r="J2" s="7"/>
      <c r="K2" s="7"/>
      <c r="L2" s="8" t="s">
        <v>34</v>
      </c>
      <c r="M2" s="8" t="s">
        <v>35</v>
      </c>
      <c r="N2" s="8" t="s">
        <v>36</v>
      </c>
      <c r="O2" s="8" t="s">
        <v>36</v>
      </c>
      <c r="P2" s="8" t="s">
        <v>36</v>
      </c>
      <c r="Q2" s="8" t="s">
        <v>36</v>
      </c>
      <c r="R2" s="8"/>
      <c r="S2" s="8"/>
      <c r="T2" s="8" t="s">
        <v>37</v>
      </c>
      <c r="U2" s="8" t="s">
        <v>37</v>
      </c>
      <c r="V2" s="8" t="s">
        <v>37</v>
      </c>
      <c r="W2" s="8" t="s">
        <v>37</v>
      </c>
      <c r="X2" s="34"/>
      <c r="Y2" s="35"/>
    </row>
    <row r="3" spans="1:25" s="70" customFormat="1" ht="18.5" x14ac:dyDescent="0.45">
      <c r="A3" s="69"/>
      <c r="B3" s="69"/>
      <c r="E3" s="71"/>
      <c r="F3" s="72" t="s">
        <v>135</v>
      </c>
      <c r="G3" s="72" t="s">
        <v>136</v>
      </c>
      <c r="H3" s="72" t="s">
        <v>137</v>
      </c>
      <c r="I3" s="72" t="s">
        <v>138</v>
      </c>
      <c r="J3" s="72" t="s">
        <v>139</v>
      </c>
      <c r="K3" s="72" t="s">
        <v>140</v>
      </c>
      <c r="L3" s="72" t="s">
        <v>43</v>
      </c>
      <c r="M3" s="74" t="s">
        <v>43</v>
      </c>
      <c r="N3" s="72" t="s">
        <v>141</v>
      </c>
      <c r="O3" s="72" t="s">
        <v>142</v>
      </c>
      <c r="P3" s="72" t="s">
        <v>143</v>
      </c>
      <c r="Q3" s="72" t="s">
        <v>144</v>
      </c>
      <c r="R3" s="72" t="s">
        <v>47</v>
      </c>
      <c r="S3" s="72" t="s">
        <v>48</v>
      </c>
      <c r="T3" s="72" t="s">
        <v>141</v>
      </c>
      <c r="U3" s="72" t="s">
        <v>142</v>
      </c>
      <c r="V3" s="72" t="s">
        <v>143</v>
      </c>
      <c r="W3" s="72" t="s">
        <v>144</v>
      </c>
      <c r="X3" s="73" t="s">
        <v>49</v>
      </c>
      <c r="Y3" s="69"/>
    </row>
    <row r="4" spans="1:25" s="40" customFormat="1" ht="15.5" x14ac:dyDescent="0.35">
      <c r="A4" s="78" t="s">
        <v>165</v>
      </c>
      <c r="B4" s="78"/>
      <c r="C4" s="78"/>
      <c r="D4" s="78"/>
      <c r="E4" s="56" t="s">
        <v>166</v>
      </c>
      <c r="F4" s="40">
        <f t="shared" ref="F4:K4" si="0">COUNTIF(F8:F51,"=1")</f>
        <v>0</v>
      </c>
      <c r="G4" s="40">
        <f t="shared" si="0"/>
        <v>0</v>
      </c>
      <c r="H4" s="40">
        <f t="shared" si="0"/>
        <v>0</v>
      </c>
      <c r="I4" s="40">
        <f t="shared" si="0"/>
        <v>0</v>
      </c>
      <c r="J4" s="40">
        <f t="shared" si="0"/>
        <v>0</v>
      </c>
      <c r="K4" s="40">
        <f t="shared" si="0"/>
        <v>0</v>
      </c>
      <c r="L4" s="40">
        <f>COUNTIFS(L8:L51, "&gt;4", L8:L51, "&lt;7")</f>
        <v>0</v>
      </c>
      <c r="M4" s="40">
        <f>COUNTIFS(M8:M51, "&gt;4", M8:M51, "&lt;7")</f>
        <v>0</v>
      </c>
      <c r="N4" s="40">
        <f>COUNTIF(N8:N51, "=1")</f>
        <v>0</v>
      </c>
      <c r="O4" s="40">
        <f>COUNTIF(O8:O51, "=1")</f>
        <v>0</v>
      </c>
      <c r="P4" s="40">
        <f>COUNTIF(P8:P51, "=1")</f>
        <v>0</v>
      </c>
      <c r="Q4" s="40">
        <f>COUNTIF(Q8:Q51, "=1")</f>
        <v>0</v>
      </c>
      <c r="R4" s="40">
        <f>COUNTIF(R8:R51, "=3")</f>
        <v>0</v>
      </c>
      <c r="S4" s="40">
        <f>COUNTIFS(S8:S51, "&gt;4", S8:S51, "&lt;7")</f>
        <v>0</v>
      </c>
      <c r="T4" s="40">
        <f>COUNTIF(T8:T51, "=1")</f>
        <v>0</v>
      </c>
      <c r="U4" s="40">
        <f>COUNTIF(U8:U51, "=1")</f>
        <v>0</v>
      </c>
      <c r="V4" s="40">
        <f>COUNTIF(V8:V51, "=1")</f>
        <v>0</v>
      </c>
      <c r="W4" s="40">
        <f>COUNTIF(W8:W51, "=1")</f>
        <v>0</v>
      </c>
      <c r="X4" s="56">
        <f>COUNTIF(X8:X51, "=3")</f>
        <v>0</v>
      </c>
    </row>
    <row r="5" spans="1:25" s="40" customFormat="1" ht="15.5" x14ac:dyDescent="0.35">
      <c r="A5" s="78"/>
      <c r="B5" s="78"/>
      <c r="C5" s="78"/>
      <c r="D5" s="78"/>
      <c r="E5" s="56" t="s">
        <v>167</v>
      </c>
      <c r="F5" s="40">
        <f>COUNTA(F8:F51)</f>
        <v>0</v>
      </c>
      <c r="G5" s="40">
        <f t="shared" ref="G5:X5" si="1">COUNTA(G8:G51)</f>
        <v>0</v>
      </c>
      <c r="H5" s="40">
        <f t="shared" si="1"/>
        <v>0</v>
      </c>
      <c r="I5" s="40">
        <f t="shared" si="1"/>
        <v>0</v>
      </c>
      <c r="J5" s="40">
        <f t="shared" si="1"/>
        <v>0</v>
      </c>
      <c r="K5" s="40">
        <f t="shared" si="1"/>
        <v>0</v>
      </c>
      <c r="L5" s="40">
        <f t="shared" si="1"/>
        <v>0</v>
      </c>
      <c r="M5" s="40">
        <f t="shared" si="1"/>
        <v>0</v>
      </c>
      <c r="N5" s="40">
        <f t="shared" si="1"/>
        <v>0</v>
      </c>
      <c r="O5" s="40">
        <f t="shared" si="1"/>
        <v>0</v>
      </c>
      <c r="P5" s="40">
        <f t="shared" si="1"/>
        <v>0</v>
      </c>
      <c r="Q5" s="40">
        <f t="shared" si="1"/>
        <v>0</v>
      </c>
      <c r="R5" s="40">
        <f t="shared" si="1"/>
        <v>0</v>
      </c>
      <c r="S5" s="40">
        <f t="shared" si="1"/>
        <v>0</v>
      </c>
      <c r="T5" s="40">
        <f t="shared" si="1"/>
        <v>0</v>
      </c>
      <c r="U5" s="40">
        <f t="shared" si="1"/>
        <v>0</v>
      </c>
      <c r="V5" s="40">
        <f t="shared" si="1"/>
        <v>0</v>
      </c>
      <c r="W5" s="40">
        <f t="shared" si="1"/>
        <v>0</v>
      </c>
      <c r="X5" s="56">
        <f t="shared" si="1"/>
        <v>0</v>
      </c>
    </row>
    <row r="6" spans="1:25" s="40" customFormat="1" ht="13.5" customHeight="1" x14ac:dyDescent="0.35">
      <c r="A6" s="78"/>
      <c r="B6" s="78"/>
      <c r="C6" s="78"/>
      <c r="D6" s="78"/>
      <c r="E6" s="56" t="s">
        <v>50</v>
      </c>
      <c r="F6" s="60">
        <f>F4/B2</f>
        <v>0</v>
      </c>
      <c r="G6" s="60">
        <f>G4/B2</f>
        <v>0</v>
      </c>
      <c r="H6" s="60">
        <f>H4/B2</f>
        <v>0</v>
      </c>
      <c r="I6" s="60">
        <f>I4/B2</f>
        <v>0</v>
      </c>
      <c r="J6" s="60">
        <f>J4/B2</f>
        <v>0</v>
      </c>
      <c r="K6" s="60">
        <f>K4/B2</f>
        <v>0</v>
      </c>
      <c r="L6" s="60">
        <f>L4/B2</f>
        <v>0</v>
      </c>
      <c r="M6" s="60">
        <f>M4/B2</f>
        <v>0</v>
      </c>
      <c r="N6" s="60">
        <f>N4/B2</f>
        <v>0</v>
      </c>
      <c r="O6" s="60">
        <f>O4/B2</f>
        <v>0</v>
      </c>
      <c r="P6" s="60">
        <f>P4/B2</f>
        <v>0</v>
      </c>
      <c r="Q6" s="60">
        <f>Q4/B2</f>
        <v>0</v>
      </c>
      <c r="R6" s="60">
        <f>R4/B2</f>
        <v>0</v>
      </c>
      <c r="S6" s="60">
        <f>S4/B2</f>
        <v>0</v>
      </c>
      <c r="T6" s="60">
        <f>T4/B2</f>
        <v>0</v>
      </c>
      <c r="U6" s="60">
        <f>U4/B2</f>
        <v>0</v>
      </c>
      <c r="V6" s="60">
        <f>V4/B2</f>
        <v>0</v>
      </c>
      <c r="W6" s="60">
        <f>W4/B2</f>
        <v>0</v>
      </c>
      <c r="X6" s="61">
        <f>X4/B2</f>
        <v>0</v>
      </c>
    </row>
    <row r="7" spans="1:25" s="68" customFormat="1" x14ac:dyDescent="0.35">
      <c r="A7" s="62" t="s">
        <v>51</v>
      </c>
      <c r="B7" s="63" t="s">
        <v>52</v>
      </c>
      <c r="C7" s="63" t="s">
        <v>53</v>
      </c>
      <c r="D7" s="63" t="s">
        <v>159</v>
      </c>
      <c r="E7" s="64" t="s">
        <v>54</v>
      </c>
      <c r="F7" s="65" t="s">
        <v>55</v>
      </c>
      <c r="G7" s="65" t="s">
        <v>55</v>
      </c>
      <c r="H7" s="65" t="s">
        <v>55</v>
      </c>
      <c r="I7" s="65" t="s">
        <v>55</v>
      </c>
      <c r="J7" s="65" t="s">
        <v>55</v>
      </c>
      <c r="K7" s="65" t="s">
        <v>55</v>
      </c>
      <c r="L7" s="65" t="s">
        <v>105</v>
      </c>
      <c r="M7" s="65" t="s">
        <v>105</v>
      </c>
      <c r="N7" s="65" t="s">
        <v>55</v>
      </c>
      <c r="O7" s="65" t="s">
        <v>55</v>
      </c>
      <c r="P7" s="65" t="s">
        <v>55</v>
      </c>
      <c r="Q7" s="65" t="s">
        <v>55</v>
      </c>
      <c r="R7" s="65" t="s">
        <v>58</v>
      </c>
      <c r="S7" s="65" t="s">
        <v>105</v>
      </c>
      <c r="T7" s="65" t="s">
        <v>55</v>
      </c>
      <c r="U7" s="65" t="s">
        <v>55</v>
      </c>
      <c r="V7" s="65" t="s">
        <v>55</v>
      </c>
      <c r="W7" s="65" t="s">
        <v>55</v>
      </c>
      <c r="X7" s="66" t="s">
        <v>58</v>
      </c>
      <c r="Y7" s="67" t="s">
        <v>59</v>
      </c>
    </row>
    <row r="8" spans="1:25" x14ac:dyDescent="0.35">
      <c r="A8" s="1" t="s">
        <v>106</v>
      </c>
      <c r="B8" s="1"/>
      <c r="C8" s="1"/>
      <c r="D8" s="1"/>
      <c r="E8" s="51"/>
      <c r="F8" s="1"/>
      <c r="G8" s="1"/>
      <c r="H8" s="1"/>
      <c r="I8" s="1"/>
      <c r="J8" s="1"/>
      <c r="K8" s="1"/>
      <c r="L8" s="1"/>
      <c r="M8" s="1"/>
      <c r="N8" s="1"/>
      <c r="O8" s="1"/>
      <c r="P8" s="1"/>
      <c r="Q8" s="1"/>
      <c r="R8" s="1"/>
      <c r="S8" s="1"/>
      <c r="T8" s="1"/>
      <c r="U8" s="1"/>
      <c r="V8" s="1"/>
      <c r="W8" s="1"/>
      <c r="X8" s="51"/>
    </row>
    <row r="9" spans="1:25" x14ac:dyDescent="0.35">
      <c r="A9" s="1"/>
      <c r="B9" s="1"/>
      <c r="C9" s="1"/>
      <c r="D9" s="1"/>
      <c r="E9" s="51"/>
      <c r="F9" s="1"/>
      <c r="G9" s="1"/>
      <c r="H9" s="1"/>
      <c r="I9" s="1"/>
      <c r="J9" s="1"/>
      <c r="K9" s="1"/>
      <c r="L9" s="1"/>
      <c r="M9" s="1"/>
      <c r="N9" s="1"/>
      <c r="O9" s="1"/>
      <c r="P9" s="1"/>
      <c r="Q9" s="1"/>
      <c r="R9" s="1"/>
      <c r="S9" s="1"/>
      <c r="T9" s="1"/>
      <c r="U9" s="1"/>
      <c r="V9" s="1"/>
      <c r="W9" s="1"/>
      <c r="X9" s="51"/>
    </row>
    <row r="10" spans="1:25" x14ac:dyDescent="0.35">
      <c r="A10" s="1"/>
      <c r="B10" s="1"/>
      <c r="C10" s="1"/>
      <c r="D10" s="1"/>
      <c r="E10" s="51"/>
      <c r="F10" s="1"/>
      <c r="G10" s="1"/>
      <c r="H10" s="1"/>
      <c r="I10" s="1"/>
      <c r="J10" s="1"/>
      <c r="K10" s="1"/>
      <c r="L10" s="1"/>
      <c r="M10" s="1"/>
      <c r="N10" s="1"/>
      <c r="O10" s="1"/>
      <c r="P10" s="1"/>
      <c r="Q10" s="1"/>
      <c r="R10" s="1"/>
      <c r="S10" s="1"/>
      <c r="T10" s="1"/>
      <c r="U10" s="1"/>
      <c r="V10" s="1"/>
      <c r="W10" s="1"/>
      <c r="X10" s="51"/>
    </row>
    <row r="11" spans="1:25" x14ac:dyDescent="0.35">
      <c r="A11" s="1"/>
      <c r="B11" s="1"/>
      <c r="C11" s="1"/>
      <c r="D11" s="1"/>
      <c r="E11" s="51"/>
      <c r="F11" s="1"/>
      <c r="G11" s="1"/>
      <c r="H11" s="1"/>
      <c r="I11" s="1"/>
      <c r="J11" s="1"/>
      <c r="K11" s="1"/>
      <c r="L11" s="1"/>
      <c r="M11" s="1"/>
      <c r="N11" s="1"/>
      <c r="O11" s="1"/>
      <c r="P11" s="1"/>
      <c r="Q11" s="1"/>
      <c r="R11" s="1"/>
      <c r="S11" s="1"/>
      <c r="T11" s="1"/>
      <c r="U11" s="1"/>
      <c r="V11" s="1"/>
      <c r="W11" s="1"/>
      <c r="X11" s="51"/>
    </row>
    <row r="12" spans="1:25" x14ac:dyDescent="0.35">
      <c r="A12" s="1"/>
      <c r="B12" s="1"/>
      <c r="C12" s="1"/>
      <c r="D12" s="1"/>
      <c r="E12" s="51"/>
      <c r="F12" s="1"/>
      <c r="G12" s="1"/>
      <c r="H12" s="1"/>
      <c r="I12" s="1"/>
      <c r="J12" s="1"/>
      <c r="K12" s="1"/>
      <c r="L12" s="1"/>
      <c r="M12" s="1"/>
      <c r="N12" s="1"/>
      <c r="O12" s="1"/>
      <c r="P12" s="1"/>
      <c r="Q12" s="1"/>
      <c r="R12" s="1"/>
      <c r="S12" s="1"/>
      <c r="T12" s="1"/>
      <c r="U12" s="1"/>
      <c r="V12" s="1"/>
      <c r="W12" s="1"/>
      <c r="X12" s="51"/>
    </row>
    <row r="13" spans="1:25" x14ac:dyDescent="0.35">
      <c r="A13" s="1"/>
      <c r="B13" s="1"/>
      <c r="C13" s="1"/>
      <c r="D13" s="1"/>
      <c r="E13" s="51"/>
      <c r="F13" s="1"/>
      <c r="G13" s="1"/>
      <c r="H13" s="1"/>
      <c r="I13" s="1"/>
      <c r="J13" s="1"/>
      <c r="K13" s="1"/>
      <c r="L13" s="1"/>
      <c r="M13" s="1"/>
      <c r="N13" s="1"/>
      <c r="O13" s="1"/>
      <c r="P13" s="1"/>
      <c r="Q13" s="1"/>
      <c r="R13" s="1"/>
      <c r="S13" s="1"/>
      <c r="T13" s="1"/>
      <c r="U13" s="1"/>
      <c r="V13" s="1"/>
      <c r="W13" s="1"/>
      <c r="X13" s="51"/>
    </row>
    <row r="14" spans="1:25" x14ac:dyDescent="0.35">
      <c r="A14" s="1"/>
      <c r="B14" s="1"/>
      <c r="C14" s="1"/>
      <c r="D14" s="1"/>
      <c r="E14" s="51"/>
      <c r="F14" s="1"/>
      <c r="G14" s="1"/>
      <c r="H14" s="1"/>
      <c r="I14" s="1"/>
      <c r="J14" s="1"/>
      <c r="K14" s="1"/>
      <c r="L14" s="1"/>
      <c r="M14" s="1"/>
      <c r="N14" s="1"/>
      <c r="O14" s="1"/>
      <c r="P14" s="1"/>
      <c r="Q14" s="1"/>
      <c r="R14" s="1"/>
      <c r="S14" s="1"/>
      <c r="T14" s="1"/>
      <c r="U14" s="1"/>
      <c r="V14" s="1"/>
      <c r="W14" s="1"/>
      <c r="X14" s="51"/>
    </row>
    <row r="15" spans="1:25" x14ac:dyDescent="0.35">
      <c r="A15" s="1"/>
      <c r="B15" s="1"/>
      <c r="C15" s="1"/>
      <c r="D15" s="1"/>
      <c r="E15" s="51"/>
      <c r="F15" s="1"/>
      <c r="G15" s="1"/>
      <c r="H15" s="1"/>
      <c r="I15" s="1"/>
      <c r="J15" s="1"/>
      <c r="K15" s="1"/>
      <c r="L15" s="1"/>
      <c r="M15" s="1"/>
      <c r="N15" s="1"/>
      <c r="O15" s="1"/>
      <c r="P15" s="1"/>
      <c r="Q15" s="1"/>
      <c r="R15" s="1"/>
      <c r="S15" s="1"/>
      <c r="T15" s="1"/>
      <c r="U15" s="1"/>
      <c r="V15" s="1"/>
      <c r="W15" s="1"/>
      <c r="X15" s="51"/>
    </row>
    <row r="16" spans="1:25" x14ac:dyDescent="0.35">
      <c r="A16" s="1"/>
      <c r="B16" s="1"/>
      <c r="C16" s="1"/>
      <c r="D16" s="1"/>
      <c r="E16" s="51"/>
      <c r="F16" s="1"/>
      <c r="G16" s="1"/>
      <c r="H16" s="1"/>
      <c r="I16" s="1"/>
      <c r="J16" s="1"/>
      <c r="K16" s="1"/>
      <c r="L16" s="1"/>
      <c r="M16" s="1"/>
      <c r="N16" s="1"/>
      <c r="O16" s="1"/>
      <c r="P16" s="1"/>
      <c r="Q16" s="1"/>
      <c r="R16" s="1"/>
      <c r="S16" s="1"/>
      <c r="T16" s="1"/>
      <c r="U16" s="1"/>
      <c r="V16" s="1"/>
      <c r="W16" s="1"/>
      <c r="X16" s="51"/>
    </row>
    <row r="17" spans="1:24" x14ac:dyDescent="0.35">
      <c r="A17" s="1"/>
      <c r="B17" s="1"/>
      <c r="C17" s="1"/>
      <c r="D17" s="1"/>
      <c r="E17" s="51"/>
      <c r="F17" s="1"/>
      <c r="G17" s="1"/>
      <c r="H17" s="1"/>
      <c r="I17" s="1"/>
      <c r="J17" s="1"/>
      <c r="K17" s="1"/>
      <c r="L17" s="1"/>
      <c r="M17" s="1"/>
      <c r="N17" s="1"/>
      <c r="O17" s="1"/>
      <c r="P17" s="1"/>
      <c r="Q17" s="1"/>
      <c r="R17" s="1"/>
      <c r="S17" s="1"/>
      <c r="T17" s="1"/>
      <c r="U17" s="1"/>
      <c r="V17" s="1"/>
      <c r="W17" s="1"/>
      <c r="X17" s="51"/>
    </row>
    <row r="18" spans="1:24" x14ac:dyDescent="0.35">
      <c r="A18" s="1"/>
      <c r="B18" s="1"/>
      <c r="C18" s="1"/>
      <c r="D18" s="1"/>
      <c r="E18" s="51"/>
      <c r="F18" s="1"/>
      <c r="G18" s="1"/>
      <c r="H18" s="1"/>
    </row>
    <row r="19" spans="1:24" x14ac:dyDescent="0.35">
      <c r="A19" s="1"/>
      <c r="B19" s="1"/>
      <c r="C19" s="1"/>
      <c r="D19" s="1"/>
      <c r="E19" s="51"/>
      <c r="F19" s="1"/>
      <c r="G19" s="1"/>
      <c r="H19" s="1"/>
      <c r="I19" s="1"/>
      <c r="J19" s="1"/>
      <c r="K19" s="1"/>
    </row>
    <row r="20" spans="1:24" x14ac:dyDescent="0.35">
      <c r="A20" s="1"/>
      <c r="B20" s="1"/>
      <c r="C20" s="1"/>
      <c r="D20" s="1"/>
      <c r="E20" s="51"/>
      <c r="F20" s="1"/>
      <c r="G20" s="1"/>
      <c r="H20" s="1"/>
      <c r="I20" s="1"/>
      <c r="J20" s="1"/>
      <c r="K20" s="1"/>
    </row>
    <row r="21" spans="1:24" x14ac:dyDescent="0.35">
      <c r="A21" s="1"/>
      <c r="B21" s="1"/>
      <c r="C21" s="1"/>
      <c r="D21" s="1"/>
      <c r="E21" s="51"/>
      <c r="F21" s="1"/>
      <c r="G21" s="1"/>
      <c r="H21" s="1"/>
      <c r="I21" s="1"/>
      <c r="J21" s="1"/>
      <c r="K21" s="1"/>
      <c r="L21" s="1"/>
    </row>
    <row r="22" spans="1:24" x14ac:dyDescent="0.35">
      <c r="A22" s="1"/>
      <c r="B22" s="1"/>
      <c r="C22" s="1"/>
      <c r="D22" s="1"/>
      <c r="E22" s="51"/>
      <c r="F22" s="1"/>
      <c r="G22" s="1"/>
      <c r="H22" s="1"/>
      <c r="I22" s="1"/>
      <c r="J22" s="1"/>
      <c r="K22" s="1"/>
    </row>
    <row r="23" spans="1:24" x14ac:dyDescent="0.35">
      <c r="A23" s="1"/>
      <c r="B23" s="1"/>
      <c r="C23" s="1"/>
      <c r="D23" s="1"/>
      <c r="E23" s="51"/>
      <c r="F23" s="1"/>
      <c r="G23" s="1"/>
      <c r="H23" s="1"/>
      <c r="I23" s="1"/>
      <c r="J23" s="1"/>
      <c r="K23" s="1"/>
    </row>
    <row r="24" spans="1:24" x14ac:dyDescent="0.35">
      <c r="A24" s="1"/>
      <c r="B24" s="1"/>
      <c r="C24" s="1"/>
      <c r="D24" s="1"/>
      <c r="E24" s="51"/>
      <c r="F24" s="1"/>
      <c r="G24" s="1"/>
      <c r="H24" s="1"/>
      <c r="I24" s="1"/>
      <c r="J24" s="1"/>
      <c r="K24" s="1"/>
    </row>
    <row r="25" spans="1:24" x14ac:dyDescent="0.35">
      <c r="A25" s="1"/>
      <c r="B25" s="1"/>
      <c r="C25" s="1"/>
      <c r="D25" s="1"/>
      <c r="E25" s="51"/>
      <c r="F25" s="1"/>
      <c r="G25" s="1"/>
      <c r="H25" s="1"/>
      <c r="I25" s="1"/>
      <c r="J25" s="1"/>
      <c r="K25" s="1"/>
    </row>
    <row r="26" spans="1:24" x14ac:dyDescent="0.35">
      <c r="A26" s="1"/>
      <c r="B26" s="1"/>
      <c r="C26" s="1"/>
      <c r="D26" s="1"/>
      <c r="E26" s="51"/>
      <c r="F26" s="1"/>
      <c r="G26" s="1"/>
      <c r="H26" s="1"/>
      <c r="I26" s="1"/>
      <c r="J26" s="1"/>
      <c r="K26" s="1"/>
    </row>
    <row r="27" spans="1:24" x14ac:dyDescent="0.35">
      <c r="A27" s="1"/>
      <c r="B27" s="1"/>
      <c r="C27" s="1"/>
      <c r="D27" s="1"/>
      <c r="E27" s="51"/>
      <c r="F27" s="1"/>
      <c r="G27" s="1"/>
      <c r="H27" s="1"/>
      <c r="I27" s="1"/>
      <c r="J27" s="1"/>
      <c r="K27" s="1"/>
    </row>
    <row r="28" spans="1:24" x14ac:dyDescent="0.35">
      <c r="A28" s="1"/>
      <c r="B28" s="1"/>
      <c r="C28" s="1"/>
      <c r="D28" s="1"/>
      <c r="E28" s="51"/>
      <c r="F28" s="1"/>
      <c r="G28" s="1"/>
      <c r="H28" s="1"/>
      <c r="I28" s="1"/>
      <c r="J28" s="1"/>
      <c r="K28" s="1"/>
    </row>
    <row r="29" spans="1:24" x14ac:dyDescent="0.35">
      <c r="A29" s="1"/>
      <c r="B29" s="1"/>
      <c r="C29" s="1"/>
      <c r="D29" s="1"/>
      <c r="E29" s="51"/>
      <c r="F29" s="1"/>
      <c r="G29" s="1"/>
      <c r="H29" s="1"/>
      <c r="I29" s="1"/>
      <c r="J29" s="1"/>
      <c r="K29" s="1"/>
    </row>
    <row r="30" spans="1:24" x14ac:dyDescent="0.35">
      <c r="A30" s="1"/>
      <c r="B30" s="1"/>
      <c r="C30" s="1"/>
      <c r="D30" s="1"/>
      <c r="E30" s="51"/>
      <c r="F30" s="1"/>
      <c r="G30" s="1"/>
      <c r="H30" s="1"/>
      <c r="I30" s="1"/>
      <c r="J30" s="1"/>
      <c r="K30" s="1"/>
    </row>
    <row r="31" spans="1:24" x14ac:dyDescent="0.35">
      <c r="A31" s="1"/>
      <c r="B31" s="1"/>
      <c r="C31" s="1"/>
      <c r="D31" s="1"/>
      <c r="E31" s="51"/>
      <c r="F31" s="1"/>
      <c r="G31" s="1"/>
      <c r="H31" s="1"/>
      <c r="I31" s="1"/>
      <c r="J31" s="1"/>
      <c r="K31" s="1"/>
    </row>
    <row r="32" spans="1:24" x14ac:dyDescent="0.35">
      <c r="A32" s="1"/>
      <c r="B32" s="1"/>
      <c r="C32" s="1"/>
      <c r="D32" s="1"/>
      <c r="E32" s="51"/>
      <c r="F32" s="1"/>
      <c r="G32" s="1"/>
      <c r="H32" s="1"/>
      <c r="I32" s="1"/>
      <c r="J32" s="1"/>
      <c r="K32" s="1"/>
    </row>
    <row r="33" spans="1:11" x14ac:dyDescent="0.35">
      <c r="A33" s="1"/>
      <c r="B33" s="1"/>
      <c r="C33" s="1"/>
      <c r="D33" s="1"/>
      <c r="E33" s="51"/>
      <c r="F33" s="1"/>
      <c r="G33" s="1"/>
      <c r="H33" s="1"/>
      <c r="I33" s="1"/>
      <c r="J33" s="1"/>
      <c r="K33" s="1"/>
    </row>
    <row r="34" spans="1:11" ht="13.5" customHeight="1" x14ac:dyDescent="0.35">
      <c r="A34" s="1"/>
      <c r="C34" s="2"/>
      <c r="D34" s="2"/>
      <c r="F34" s="1"/>
    </row>
    <row r="35" spans="1:11" x14ac:dyDescent="0.35">
      <c r="A35" s="1"/>
      <c r="F35" s="1"/>
    </row>
    <row r="36" spans="1:11" x14ac:dyDescent="0.35">
      <c r="A36" s="1"/>
      <c r="F36" s="1"/>
    </row>
    <row r="37" spans="1:11" x14ac:dyDescent="0.35">
      <c r="A37" s="1"/>
      <c r="F37" s="1"/>
    </row>
    <row r="38" spans="1:11" x14ac:dyDescent="0.35">
      <c r="A38" s="1"/>
    </row>
    <row r="39" spans="1:11" x14ac:dyDescent="0.35">
      <c r="A39" s="1"/>
      <c r="F39" s="1"/>
    </row>
    <row r="40" spans="1:11" x14ac:dyDescent="0.35">
      <c r="F40" s="1"/>
    </row>
    <row r="51" spans="5:24" s="59" customFormat="1" x14ac:dyDescent="0.35">
      <c r="E51" s="57"/>
      <c r="X51" s="57"/>
    </row>
  </sheetData>
  <mergeCells count="1">
    <mergeCell ref="A4:D6"/>
  </mergeCells>
  <conditionalFormatting sqref="A8:A51">
    <cfRule type="notContainsBlanks" dxfId="31" priority="1">
      <formula>LEN(TRIM(A8))&gt;0</formula>
    </cfRule>
    <cfRule type="expression" dxfId="30" priority="2">
      <formula>OR(ISNUMBER(F8:X8),ISTEXT(F8:X8))</formula>
    </cfRule>
  </conditionalFormatting>
  <conditionalFormatting sqref="F8:K51">
    <cfRule type="containsText" dxfId="29" priority="14" operator="containsText" text="1">
      <formula>NOT(ISERROR(SEARCH("1",F8)))</formula>
    </cfRule>
  </conditionalFormatting>
  <conditionalFormatting sqref="F6:X6">
    <cfRule type="cellIs" dxfId="28" priority="15" operator="between">
      <formula>0.8</formula>
      <formula>1</formula>
    </cfRule>
    <cfRule type="cellIs" dxfId="27" priority="16" operator="between">
      <formula>0</formula>
      <formula>0.79</formula>
    </cfRule>
  </conditionalFormatting>
  <conditionalFormatting sqref="F8:X51">
    <cfRule type="containsText" dxfId="26" priority="21" operator="containsText" text="0">
      <formula>NOT(ISERROR(SEARCH("0",F8)))</formula>
    </cfRule>
  </conditionalFormatting>
  <conditionalFormatting sqref="L8:M51 S8:S51">
    <cfRule type="containsText" dxfId="25" priority="3" operator="containsText" text="4">
      <formula>NOT(ISERROR(SEARCH("4",L8)))</formula>
    </cfRule>
    <cfRule type="containsText" dxfId="24" priority="4" operator="containsText" text="5">
      <formula>NOT(ISERROR(SEARCH("5",L8)))</formula>
    </cfRule>
    <cfRule type="containsText" dxfId="23" priority="5" operator="containsText" text="6">
      <formula>NOT(ISERROR(SEARCH("6",L8)))</formula>
    </cfRule>
    <cfRule type="containsText" dxfId="22" priority="18" operator="containsText" text="3">
      <formula>NOT(ISERROR(SEARCH("3",L8)))</formula>
    </cfRule>
  </conditionalFormatting>
  <conditionalFormatting sqref="N8:Q17">
    <cfRule type="containsText" dxfId="21" priority="10" operator="containsText" text="1">
      <formula>NOT(ISERROR(SEARCH("1",N8)))</formula>
    </cfRule>
  </conditionalFormatting>
  <conditionalFormatting sqref="R8:R51 X8:X51">
    <cfRule type="containsText" dxfId="20" priority="17" operator="containsText" text="3">
      <formula>NOT(ISERROR(SEARCH("3",R8)))</formula>
    </cfRule>
  </conditionalFormatting>
  <conditionalFormatting sqref="R8:S51 X8:X51 L8:M51">
    <cfRule type="containsText" dxfId="19" priority="19" operator="containsText" text="2">
      <formula>NOT(ISERROR(SEARCH("2",L8)))</formula>
    </cfRule>
    <cfRule type="containsText" dxfId="18" priority="20" operator="containsText" text="1">
      <formula>NOT(ISERROR(SEARCH("1",L8)))</formula>
    </cfRule>
  </conditionalFormatting>
  <conditionalFormatting sqref="T8:W17">
    <cfRule type="containsText" dxfId="17" priority="6" operator="containsText" text="1">
      <formula>NOT(ISERROR(SEARCH("1",T8)))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X51" xr:uid="{5386FAF6-331C-4A23-8B02-C1AA73851D70}">
      <formula1>7</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53CF-A679-4767-9328-8DA1357D4850}">
  <dimension ref="A1:X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8" width="6.26953125" customWidth="1"/>
    <col min="9" max="9" width="7.453125" customWidth="1"/>
    <col min="10" max="10" width="6.26953125" customWidth="1"/>
    <col min="11" max="12" width="12.54296875" customWidth="1"/>
    <col min="13" max="13" width="9.7265625" customWidth="1"/>
    <col min="14" max="14" width="11.26953125" customWidth="1"/>
    <col min="15" max="15" width="10.7265625" customWidth="1"/>
    <col min="16" max="16" width="13.7265625" customWidth="1"/>
    <col min="17" max="18" width="12.54296875" customWidth="1"/>
    <col min="19" max="19" width="9.7265625" customWidth="1"/>
    <col min="20" max="21" width="10.7265625" customWidth="1"/>
    <col min="22" max="22" width="12.26953125" customWidth="1"/>
    <col min="23" max="23" width="12.54296875" style="52" customWidth="1"/>
    <col min="24" max="24" width="60.453125" customWidth="1"/>
  </cols>
  <sheetData>
    <row r="1" spans="1:24" s="30" customFormat="1" ht="21" x14ac:dyDescent="0.5">
      <c r="A1" s="23" t="s">
        <v>145</v>
      </c>
      <c r="B1" s="24" t="s">
        <v>146</v>
      </c>
      <c r="C1" s="24" t="s">
        <v>147</v>
      </c>
      <c r="D1" s="24"/>
      <c r="E1" s="25"/>
      <c r="F1" s="26"/>
      <c r="G1" s="26"/>
      <c r="H1" s="26"/>
      <c r="I1" s="26"/>
      <c r="J1" s="26"/>
      <c r="K1" s="27"/>
      <c r="L1" s="27"/>
      <c r="M1" s="27"/>
      <c r="N1" s="27"/>
      <c r="O1" s="27"/>
      <c r="P1" s="27"/>
      <c r="Q1" s="27"/>
      <c r="R1" s="27"/>
      <c r="S1" s="27"/>
      <c r="T1" s="27"/>
      <c r="U1" s="27"/>
      <c r="V1" s="27"/>
      <c r="W1" s="28"/>
      <c r="X1" s="29"/>
    </row>
    <row r="2" spans="1:24" s="36" customFormat="1" ht="18.5" x14ac:dyDescent="0.45">
      <c r="A2" s="31" t="s">
        <v>33</v>
      </c>
      <c r="B2" s="32">
        <f>COUNTIF(A8:A51, "*")</f>
        <v>1</v>
      </c>
      <c r="C2" s="5"/>
      <c r="D2" s="5"/>
      <c r="E2" s="33"/>
      <c r="F2" s="7"/>
      <c r="G2" s="7"/>
      <c r="H2" s="7"/>
      <c r="I2" s="6"/>
      <c r="J2" s="6"/>
      <c r="K2" s="8" t="s">
        <v>34</v>
      </c>
      <c r="L2" s="8" t="s">
        <v>35</v>
      </c>
      <c r="M2" s="8" t="s">
        <v>36</v>
      </c>
      <c r="N2" s="8" t="s">
        <v>36</v>
      </c>
      <c r="O2" s="8" t="s">
        <v>36</v>
      </c>
      <c r="P2" s="8" t="s">
        <v>36</v>
      </c>
      <c r="Q2" s="8"/>
      <c r="R2" s="8"/>
      <c r="S2" s="8" t="s">
        <v>37</v>
      </c>
      <c r="T2" s="8" t="s">
        <v>37</v>
      </c>
      <c r="U2" s="8" t="s">
        <v>37</v>
      </c>
      <c r="V2" s="8" t="s">
        <v>37</v>
      </c>
      <c r="W2" s="34"/>
      <c r="X2" s="35"/>
    </row>
    <row r="3" spans="1:24" s="70" customFormat="1" ht="18.5" x14ac:dyDescent="0.45">
      <c r="A3" s="69"/>
      <c r="B3" s="69"/>
      <c r="E3" s="71"/>
      <c r="F3" s="72" t="s">
        <v>148</v>
      </c>
      <c r="G3" s="72" t="s">
        <v>149</v>
      </c>
      <c r="H3" s="72" t="s">
        <v>150</v>
      </c>
      <c r="I3" s="72" t="s">
        <v>151</v>
      </c>
      <c r="J3" s="72" t="s">
        <v>152</v>
      </c>
      <c r="K3" s="72" t="s">
        <v>43</v>
      </c>
      <c r="L3" s="72" t="s">
        <v>43</v>
      </c>
      <c r="M3" s="72" t="s">
        <v>153</v>
      </c>
      <c r="N3" s="72" t="s">
        <v>154</v>
      </c>
      <c r="O3" s="72" t="s">
        <v>155</v>
      </c>
      <c r="P3" s="72" t="s">
        <v>156</v>
      </c>
      <c r="Q3" s="72" t="s">
        <v>47</v>
      </c>
      <c r="R3" s="72" t="s">
        <v>48</v>
      </c>
      <c r="S3" s="72" t="s">
        <v>153</v>
      </c>
      <c r="T3" s="72" t="s">
        <v>154</v>
      </c>
      <c r="U3" s="72" t="s">
        <v>155</v>
      </c>
      <c r="V3" s="72" t="s">
        <v>156</v>
      </c>
      <c r="W3" s="73" t="s">
        <v>49</v>
      </c>
      <c r="X3" s="69"/>
    </row>
    <row r="4" spans="1:24" s="40" customFormat="1" ht="15.5" x14ac:dyDescent="0.35">
      <c r="A4" s="78" t="s">
        <v>165</v>
      </c>
      <c r="B4" s="78"/>
      <c r="C4" s="78"/>
      <c r="D4" s="78"/>
      <c r="E4" s="56" t="s">
        <v>166</v>
      </c>
      <c r="F4" s="40">
        <f>COUNTIF(F8:F51,"=1")</f>
        <v>0</v>
      </c>
      <c r="G4" s="40">
        <f>COUNTIF(G8:G51,"=1")</f>
        <v>0</v>
      </c>
      <c r="H4" s="40">
        <f>COUNTIF(H8:H51,"=1")</f>
        <v>0</v>
      </c>
      <c r="I4" s="40">
        <f>COUNTIF(I8:I51,"=1")</f>
        <v>0</v>
      </c>
      <c r="J4" s="40">
        <f>COUNTIF(J8:J51,"=1")</f>
        <v>0</v>
      </c>
      <c r="K4" s="40">
        <f>COUNTIFS(K8:K51, "&gt;3", K8:K51, "&lt;6")</f>
        <v>0</v>
      </c>
      <c r="L4" s="40">
        <f>COUNTIFS(L8:L51, "&gt;3", L8:L51, "&lt;6")</f>
        <v>0</v>
      </c>
      <c r="M4" s="40">
        <f>COUNTIF(M8:M51, "=1")</f>
        <v>0</v>
      </c>
      <c r="N4" s="40">
        <f>COUNTIF(N8:N51, "=1")</f>
        <v>0</v>
      </c>
      <c r="O4" s="40">
        <f>COUNTIF(O8:O51, "=1")</f>
        <v>0</v>
      </c>
      <c r="P4" s="40">
        <f>COUNTIF(P8:P51, "=1")</f>
        <v>0</v>
      </c>
      <c r="Q4" s="40">
        <f>COUNTIF(Q8:Q51, "=3")</f>
        <v>0</v>
      </c>
      <c r="R4" s="40">
        <f>COUNTIFS(R8:R51,"&gt;3", R8:R51,"&lt;6")</f>
        <v>0</v>
      </c>
      <c r="S4" s="40">
        <f>COUNTIF(S8:S51, "=1")</f>
        <v>0</v>
      </c>
      <c r="T4" s="40">
        <f>COUNTIF(T8:T51, "=1")</f>
        <v>0</v>
      </c>
      <c r="U4" s="40">
        <f>COUNTIF(U8:U51, "=1")</f>
        <v>0</v>
      </c>
      <c r="V4" s="40">
        <f>COUNTIF(V8:V51, "=1")</f>
        <v>0</v>
      </c>
      <c r="W4" s="56">
        <f>COUNTIF(W8:W51, "=3")</f>
        <v>0</v>
      </c>
    </row>
    <row r="5" spans="1:24" s="40" customFormat="1" ht="15.5" x14ac:dyDescent="0.35">
      <c r="A5" s="78"/>
      <c r="B5" s="78"/>
      <c r="C5" s="78"/>
      <c r="D5" s="78"/>
      <c r="E5" s="56" t="s">
        <v>167</v>
      </c>
      <c r="F5" s="40">
        <f>COUNTA(F8:F51)</f>
        <v>0</v>
      </c>
      <c r="G5" s="40">
        <f t="shared" ref="G5:W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40">
        <f t="shared" si="0"/>
        <v>0</v>
      </c>
      <c r="U5" s="40">
        <f t="shared" si="0"/>
        <v>0</v>
      </c>
      <c r="V5" s="40">
        <f t="shared" si="0"/>
        <v>0</v>
      </c>
      <c r="W5" s="56">
        <f t="shared" si="0"/>
        <v>0</v>
      </c>
      <c r="X5" s="58"/>
    </row>
    <row r="6" spans="1:24" s="40" customFormat="1" ht="13.5" customHeight="1" x14ac:dyDescent="0.35">
      <c r="A6" s="78"/>
      <c r="B6" s="78"/>
      <c r="C6" s="78"/>
      <c r="D6" s="78"/>
      <c r="E6" s="56" t="s">
        <v>50</v>
      </c>
      <c r="F6" s="60">
        <f>F4/B2</f>
        <v>0</v>
      </c>
      <c r="G6" s="60">
        <f>G4/B2</f>
        <v>0</v>
      </c>
      <c r="H6" s="60">
        <f>H4/B2</f>
        <v>0</v>
      </c>
      <c r="I6" s="60">
        <f>I4/B2</f>
        <v>0</v>
      </c>
      <c r="J6" s="60">
        <f>J4/B2</f>
        <v>0</v>
      </c>
      <c r="K6" s="60">
        <f>K4/B2</f>
        <v>0</v>
      </c>
      <c r="L6" s="60">
        <f>L4/B2</f>
        <v>0</v>
      </c>
      <c r="M6" s="60">
        <f>M4/B2</f>
        <v>0</v>
      </c>
      <c r="N6" s="60">
        <f>N4/B2</f>
        <v>0</v>
      </c>
      <c r="O6" s="60">
        <f>O4/B2</f>
        <v>0</v>
      </c>
      <c r="P6" s="60">
        <f>P4/B2</f>
        <v>0</v>
      </c>
      <c r="Q6" s="60">
        <f>Q4/B2</f>
        <v>0</v>
      </c>
      <c r="R6" s="60">
        <f>R4/B2</f>
        <v>0</v>
      </c>
      <c r="S6" s="60">
        <f>S4/B2</f>
        <v>0</v>
      </c>
      <c r="T6" s="60">
        <f>T4/B2</f>
        <v>0</v>
      </c>
      <c r="U6" s="60">
        <f>U4/B2</f>
        <v>0</v>
      </c>
      <c r="V6" s="60">
        <f>V4/B2</f>
        <v>0</v>
      </c>
      <c r="W6" s="61">
        <f>W4/B2</f>
        <v>0</v>
      </c>
    </row>
    <row r="7" spans="1:24" s="68" customFormat="1" x14ac:dyDescent="0.35">
      <c r="A7" s="62" t="s">
        <v>51</v>
      </c>
      <c r="B7" s="63" t="s">
        <v>52</v>
      </c>
      <c r="C7" s="63" t="s">
        <v>53</v>
      </c>
      <c r="D7" s="63" t="s">
        <v>159</v>
      </c>
      <c r="E7" s="64" t="s">
        <v>54</v>
      </c>
      <c r="F7" s="65" t="s">
        <v>55</v>
      </c>
      <c r="G7" s="65" t="s">
        <v>55</v>
      </c>
      <c r="H7" s="65" t="s">
        <v>55</v>
      </c>
      <c r="I7" s="65" t="s">
        <v>55</v>
      </c>
      <c r="J7" s="65" t="s">
        <v>55</v>
      </c>
      <c r="K7" s="65" t="s">
        <v>56</v>
      </c>
      <c r="L7" s="65" t="s">
        <v>56</v>
      </c>
      <c r="M7" s="65" t="s">
        <v>55</v>
      </c>
      <c r="N7" s="65" t="s">
        <v>55</v>
      </c>
      <c r="O7" s="65" t="s">
        <v>55</v>
      </c>
      <c r="P7" s="65" t="s">
        <v>55</v>
      </c>
      <c r="Q7" s="65" t="s">
        <v>58</v>
      </c>
      <c r="R7" s="65" t="s">
        <v>56</v>
      </c>
      <c r="S7" s="65" t="s">
        <v>55</v>
      </c>
      <c r="T7" s="65" t="s">
        <v>55</v>
      </c>
      <c r="U7" s="65" t="s">
        <v>55</v>
      </c>
      <c r="V7" s="65" t="s">
        <v>55</v>
      </c>
      <c r="W7" s="66" t="s">
        <v>58</v>
      </c>
      <c r="X7" s="67" t="s">
        <v>59</v>
      </c>
    </row>
    <row r="8" spans="1:24" x14ac:dyDescent="0.35">
      <c r="A8" s="1" t="s">
        <v>106</v>
      </c>
      <c r="B8" s="1"/>
      <c r="C8" s="1"/>
      <c r="D8" s="1"/>
      <c r="E8" s="51"/>
      <c r="F8" s="1"/>
      <c r="G8" s="1"/>
      <c r="H8" s="1"/>
      <c r="I8" s="1"/>
      <c r="J8" s="1"/>
      <c r="K8" s="1"/>
      <c r="L8" s="1"/>
    </row>
    <row r="9" spans="1:24" x14ac:dyDescent="0.35">
      <c r="A9" s="1"/>
      <c r="B9" s="1"/>
      <c r="C9" s="1"/>
      <c r="D9" s="1"/>
      <c r="E9" s="51"/>
      <c r="F9" s="1"/>
      <c r="G9" s="1"/>
      <c r="H9" s="1"/>
      <c r="I9" s="1"/>
      <c r="J9" s="1"/>
      <c r="M9" s="1"/>
      <c r="N9" s="1"/>
    </row>
    <row r="10" spans="1:24" x14ac:dyDescent="0.35">
      <c r="A10" s="1"/>
      <c r="B10" s="1"/>
      <c r="C10" s="1"/>
      <c r="D10" s="1"/>
      <c r="E10" s="51"/>
      <c r="F10" s="1"/>
      <c r="G10" s="1"/>
      <c r="H10" s="1"/>
      <c r="I10" s="1"/>
      <c r="J10" s="1"/>
    </row>
    <row r="11" spans="1:24" x14ac:dyDescent="0.35">
      <c r="A11" s="1"/>
      <c r="B11" s="1"/>
      <c r="C11" s="1"/>
      <c r="D11" s="1"/>
      <c r="E11" s="51"/>
      <c r="F11" s="1"/>
      <c r="G11" s="1"/>
      <c r="H11" s="1"/>
      <c r="I11" s="1"/>
      <c r="J11" s="1"/>
      <c r="M11" s="1"/>
      <c r="N11" s="1"/>
    </row>
    <row r="12" spans="1:24" x14ac:dyDescent="0.35">
      <c r="A12" s="1"/>
      <c r="B12" s="1"/>
      <c r="C12" s="1"/>
      <c r="D12" s="1"/>
      <c r="E12" s="51"/>
      <c r="F12" s="1"/>
      <c r="G12" s="1"/>
      <c r="H12" s="1"/>
      <c r="I12" s="1"/>
      <c r="J12" s="1"/>
    </row>
    <row r="13" spans="1:24" x14ac:dyDescent="0.35">
      <c r="A13" s="1"/>
      <c r="B13" s="1"/>
      <c r="C13" s="1"/>
      <c r="D13" s="1"/>
      <c r="E13" s="51"/>
      <c r="F13" s="1"/>
      <c r="G13" s="1"/>
      <c r="H13" s="1"/>
      <c r="I13" s="1"/>
      <c r="J13" s="1"/>
      <c r="M13" s="1"/>
      <c r="N13" s="1"/>
    </row>
    <row r="14" spans="1:24" x14ac:dyDescent="0.35">
      <c r="A14" s="1"/>
      <c r="B14" s="1"/>
      <c r="C14" s="1"/>
      <c r="D14" s="1"/>
      <c r="E14" s="51"/>
      <c r="F14" s="1"/>
      <c r="G14" s="1"/>
      <c r="H14" s="1"/>
      <c r="I14" s="1"/>
      <c r="J14" s="1"/>
      <c r="K14" s="1"/>
      <c r="L14" s="1"/>
    </row>
    <row r="15" spans="1:24" x14ac:dyDescent="0.35">
      <c r="A15" s="1"/>
      <c r="B15" s="1"/>
      <c r="C15" s="1"/>
      <c r="D15" s="1"/>
      <c r="E15" s="51"/>
      <c r="F15" s="1"/>
      <c r="G15" s="1"/>
      <c r="H15" s="1"/>
      <c r="I15" s="1"/>
      <c r="J15" s="1"/>
      <c r="M15" s="1"/>
      <c r="N15" s="1"/>
    </row>
    <row r="16" spans="1:24" x14ac:dyDescent="0.35">
      <c r="A16" s="1"/>
      <c r="B16" s="1"/>
      <c r="C16" s="1"/>
      <c r="D16" s="1"/>
      <c r="E16" s="51"/>
      <c r="F16" s="1"/>
      <c r="G16" s="1"/>
      <c r="H16" s="1"/>
      <c r="I16" s="1"/>
      <c r="J16" s="1"/>
    </row>
    <row r="17" spans="1:14" x14ac:dyDescent="0.35">
      <c r="A17" s="1"/>
      <c r="B17" s="1"/>
      <c r="C17" s="1"/>
      <c r="D17" s="1"/>
      <c r="E17" s="51"/>
      <c r="F17" s="1"/>
      <c r="G17" s="1"/>
      <c r="H17" s="1"/>
      <c r="I17" s="1"/>
      <c r="J17" s="1"/>
      <c r="M17" s="1"/>
      <c r="N17" s="1"/>
    </row>
    <row r="18" spans="1:14" x14ac:dyDescent="0.35">
      <c r="A18" s="1"/>
      <c r="B18" s="1"/>
      <c r="C18" s="1"/>
      <c r="D18" s="1"/>
      <c r="E18" s="51"/>
      <c r="F18" s="1"/>
      <c r="G18" s="1"/>
      <c r="H18" s="1"/>
      <c r="I18" s="1"/>
      <c r="J18" s="1"/>
    </row>
    <row r="19" spans="1:14" x14ac:dyDescent="0.35">
      <c r="A19" s="1"/>
      <c r="B19" s="1"/>
      <c r="C19" s="1"/>
      <c r="D19" s="1"/>
      <c r="E19" s="51"/>
      <c r="F19" s="1"/>
      <c r="G19" s="1"/>
      <c r="H19" s="1"/>
      <c r="I19" s="1"/>
      <c r="J19" s="1"/>
    </row>
    <row r="20" spans="1:14" x14ac:dyDescent="0.35">
      <c r="A20" s="1"/>
      <c r="B20" s="1"/>
      <c r="C20" s="1"/>
      <c r="D20" s="1"/>
      <c r="E20" s="51"/>
      <c r="F20" s="1"/>
      <c r="G20" s="1"/>
      <c r="H20" s="1"/>
      <c r="I20" s="1"/>
      <c r="J20" s="1"/>
    </row>
    <row r="21" spans="1:14" x14ac:dyDescent="0.35">
      <c r="A21" s="1"/>
      <c r="B21" s="1"/>
      <c r="C21" s="1"/>
      <c r="D21" s="1"/>
      <c r="E21" s="51"/>
      <c r="F21" s="1"/>
      <c r="G21" s="1"/>
      <c r="H21" s="1"/>
      <c r="I21" s="1"/>
      <c r="J21" s="1"/>
      <c r="K21" s="1"/>
      <c r="L21" s="1"/>
    </row>
    <row r="22" spans="1:14" x14ac:dyDescent="0.35">
      <c r="A22" s="1"/>
      <c r="B22" s="1"/>
      <c r="C22" s="1"/>
      <c r="D22" s="1"/>
      <c r="E22" s="51"/>
      <c r="F22" s="1"/>
      <c r="G22" s="1"/>
      <c r="H22" s="1"/>
      <c r="I22" s="1"/>
      <c r="J22" s="1"/>
    </row>
    <row r="23" spans="1:14" x14ac:dyDescent="0.35">
      <c r="A23" s="1"/>
      <c r="B23" s="1"/>
      <c r="C23" s="1"/>
      <c r="D23" s="1"/>
      <c r="E23" s="51"/>
      <c r="F23" s="1"/>
      <c r="G23" s="1"/>
      <c r="H23" s="1"/>
      <c r="I23" s="1"/>
      <c r="J23" s="1"/>
    </row>
    <row r="24" spans="1:14" x14ac:dyDescent="0.35">
      <c r="A24" s="1"/>
      <c r="B24" s="1"/>
      <c r="C24" s="1"/>
      <c r="D24" s="1"/>
      <c r="E24" s="51"/>
      <c r="F24" s="1"/>
      <c r="G24" s="1"/>
      <c r="H24" s="1"/>
      <c r="I24" s="1"/>
      <c r="J24" s="1"/>
    </row>
    <row r="25" spans="1:14" x14ac:dyDescent="0.35">
      <c r="A25" s="1"/>
      <c r="B25" s="1"/>
      <c r="C25" s="1"/>
      <c r="D25" s="1"/>
      <c r="E25" s="51"/>
      <c r="F25" s="1"/>
      <c r="G25" s="1"/>
      <c r="H25" s="1"/>
      <c r="I25" s="1"/>
      <c r="J25" s="1"/>
    </row>
    <row r="26" spans="1:14" x14ac:dyDescent="0.35">
      <c r="A26" s="1"/>
      <c r="B26" s="1"/>
      <c r="C26" s="1"/>
      <c r="D26" s="1"/>
      <c r="E26" s="51"/>
      <c r="F26" s="1"/>
      <c r="G26" s="1"/>
      <c r="H26" s="1"/>
      <c r="I26" s="1"/>
      <c r="J26" s="1"/>
    </row>
    <row r="27" spans="1:14" x14ac:dyDescent="0.35">
      <c r="A27" s="1"/>
      <c r="B27" s="1"/>
      <c r="C27" s="1"/>
      <c r="D27" s="1"/>
      <c r="E27" s="51"/>
      <c r="F27" s="1"/>
      <c r="G27" s="1"/>
      <c r="H27" s="1"/>
      <c r="I27" s="1"/>
      <c r="J27" s="1"/>
    </row>
    <row r="28" spans="1:14" x14ac:dyDescent="0.35">
      <c r="A28" s="1"/>
      <c r="B28" s="1"/>
      <c r="C28" s="1"/>
      <c r="D28" s="1"/>
      <c r="E28" s="51"/>
      <c r="F28" s="1"/>
      <c r="G28" s="1"/>
      <c r="H28" s="1"/>
      <c r="I28" s="1"/>
      <c r="J28" s="1"/>
    </row>
    <row r="29" spans="1:14" x14ac:dyDescent="0.35">
      <c r="A29" s="1"/>
      <c r="B29" s="1"/>
      <c r="C29" s="1"/>
      <c r="D29" s="1"/>
      <c r="E29" s="51"/>
      <c r="F29" s="1"/>
      <c r="G29" s="1"/>
      <c r="H29" s="1"/>
      <c r="I29" s="1"/>
      <c r="J29" s="1"/>
    </row>
    <row r="30" spans="1:14" x14ac:dyDescent="0.35">
      <c r="A30" s="1"/>
      <c r="B30" s="1"/>
      <c r="C30" s="1"/>
      <c r="D30" s="1"/>
      <c r="E30" s="51"/>
      <c r="F30" s="1"/>
      <c r="G30" s="1"/>
      <c r="H30" s="1"/>
      <c r="I30" s="1"/>
      <c r="J30" s="1"/>
    </row>
    <row r="31" spans="1:14" x14ac:dyDescent="0.35">
      <c r="A31" s="1"/>
      <c r="B31" s="1"/>
      <c r="C31" s="1"/>
      <c r="D31" s="1"/>
      <c r="E31" s="51"/>
      <c r="F31" s="1"/>
      <c r="G31" s="1"/>
      <c r="H31" s="1"/>
      <c r="I31" s="1"/>
      <c r="J31" s="1"/>
    </row>
    <row r="32" spans="1:14" x14ac:dyDescent="0.35">
      <c r="A32" s="1"/>
      <c r="B32" s="1"/>
      <c r="C32" s="1"/>
      <c r="D32" s="1"/>
      <c r="E32" s="51"/>
      <c r="F32" s="1"/>
      <c r="G32" s="1"/>
      <c r="H32" s="1"/>
      <c r="I32" s="1"/>
      <c r="J32" s="1"/>
    </row>
    <row r="33" spans="1:10" x14ac:dyDescent="0.35">
      <c r="A33" s="1"/>
      <c r="B33" s="1"/>
      <c r="C33" s="1"/>
      <c r="D33" s="1"/>
      <c r="E33" s="51"/>
      <c r="F33" s="1"/>
      <c r="G33" s="1"/>
      <c r="H33" s="1"/>
      <c r="I33" s="1"/>
      <c r="J33" s="1"/>
    </row>
    <row r="34" spans="1:10" ht="13.5" customHeight="1" x14ac:dyDescent="0.35">
      <c r="A34" s="1"/>
      <c r="C34" s="2"/>
      <c r="D34" s="2"/>
      <c r="I34" s="1"/>
      <c r="J34" s="1"/>
    </row>
    <row r="35" spans="1:10" x14ac:dyDescent="0.35">
      <c r="A35" s="1"/>
      <c r="I35" s="1"/>
      <c r="J35" s="1"/>
    </row>
    <row r="36" spans="1:10" x14ac:dyDescent="0.35">
      <c r="A36" s="1"/>
      <c r="I36" s="1"/>
      <c r="J36" s="1"/>
    </row>
    <row r="37" spans="1:10" x14ac:dyDescent="0.35">
      <c r="A37" s="1"/>
      <c r="I37" s="1"/>
      <c r="J37" s="1"/>
    </row>
    <row r="38" spans="1:10" x14ac:dyDescent="0.35">
      <c r="A38" s="1"/>
    </row>
    <row r="39" spans="1:10" x14ac:dyDescent="0.35">
      <c r="A39" s="1"/>
      <c r="I39" s="1"/>
      <c r="J39" s="1"/>
    </row>
    <row r="40" spans="1:10" x14ac:dyDescent="0.35">
      <c r="I40" s="1"/>
      <c r="J40" s="1"/>
    </row>
    <row r="51" spans="5:23" s="59" customFormat="1" x14ac:dyDescent="0.35">
      <c r="E51" s="57"/>
      <c r="W51" s="57"/>
    </row>
  </sheetData>
  <mergeCells count="1">
    <mergeCell ref="A4:D6"/>
  </mergeCells>
  <conditionalFormatting sqref="A8:A51">
    <cfRule type="notContainsBlanks" dxfId="16" priority="1">
      <formula>LEN(TRIM(A8))&gt;0</formula>
    </cfRule>
    <cfRule type="expression" dxfId="15" priority="2">
      <formula>OR(ISNUMBER(F8:X8),ISTEXT(F8:X8))</formula>
    </cfRule>
  </conditionalFormatting>
  <conditionalFormatting sqref="F8:I51">
    <cfRule type="containsText" dxfId="14" priority="6" operator="containsText" text="0">
      <formula>NOT(ISERROR(SEARCH("0",F8)))</formula>
    </cfRule>
  </conditionalFormatting>
  <conditionalFormatting sqref="F8:J51">
    <cfRule type="containsText" dxfId="13" priority="5" operator="containsText" text="1">
      <formula>NOT(ISERROR(SEARCH("1",F8)))</formula>
    </cfRule>
  </conditionalFormatting>
  <conditionalFormatting sqref="F6:W6">
    <cfRule type="cellIs" dxfId="12" priority="14" operator="between">
      <formula>0.8</formula>
      <formula>1</formula>
    </cfRule>
    <cfRule type="cellIs" dxfId="11" priority="15" operator="between">
      <formula>0</formula>
      <formula>0.79</formula>
    </cfRule>
  </conditionalFormatting>
  <conditionalFormatting sqref="J8:W51">
    <cfRule type="containsText" dxfId="10" priority="20" operator="containsText" text="0">
      <formula>NOT(ISERROR(SEARCH("0",J8)))</formula>
    </cfRule>
  </conditionalFormatting>
  <conditionalFormatting sqref="K8:L51 R8:R51">
    <cfRule type="containsText" dxfId="9" priority="3" operator="containsText" text="5">
      <formula>NOT(ISERROR(SEARCH("5",K8)))</formula>
    </cfRule>
    <cfRule type="containsText" dxfId="8" priority="4" operator="containsText" text="4">
      <formula>NOT(ISERROR(SEARCH("4",K8)))</formula>
    </cfRule>
  </conditionalFormatting>
  <conditionalFormatting sqref="K8:L51">
    <cfRule type="containsText" dxfId="7" priority="7" operator="containsText" text="3">
      <formula>NOT(ISERROR(SEARCH("3",K8)))</formula>
    </cfRule>
    <cfRule type="containsText" dxfId="6" priority="8" operator="containsText" text="2">
      <formula>NOT(ISERROR(SEARCH("2",K8)))</formula>
    </cfRule>
    <cfRule type="containsText" dxfId="5" priority="9" operator="containsText" text="1">
      <formula>NOT(ISERROR(SEARCH("1",K8)))</formula>
    </cfRule>
  </conditionalFormatting>
  <conditionalFormatting sqref="M8:P51 S8:V51">
    <cfRule type="containsText" dxfId="4" priority="12" operator="containsText" text="1">
      <formula>NOT(ISERROR(SEARCH("1",M8)))</formula>
    </cfRule>
  </conditionalFormatting>
  <conditionalFormatting sqref="Q8:Q51 W8:W51">
    <cfRule type="containsText" dxfId="3" priority="16" operator="containsText" text="3">
      <formula>NOT(ISERROR(SEARCH("3",Q8)))</formula>
    </cfRule>
  </conditionalFormatting>
  <conditionalFormatting sqref="Q8:R51 W8:W51">
    <cfRule type="containsText" dxfId="2" priority="18" operator="containsText" text="2">
      <formula>NOT(ISERROR(SEARCH("2",Q8)))</formula>
    </cfRule>
    <cfRule type="containsText" dxfId="1" priority="19" operator="containsText" text="1">
      <formula>NOT(ISERROR(SEARCH("1",Q8)))</formula>
    </cfRule>
  </conditionalFormatting>
  <conditionalFormatting sqref="R8:R51">
    <cfRule type="containsText" dxfId="0" priority="17" operator="containsText" text="3">
      <formula>NOT(ISERROR(SEARCH("3",R8)))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W51" xr:uid="{167F366B-8F6A-4F2D-AC27-2BCF640F5954}">
      <formula1>6</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10856600FD2D4391AFDDFCF33A69BD" ma:contentTypeVersion="21" ma:contentTypeDescription="Create a new document." ma:contentTypeScope="" ma:versionID="cc1ce378af8e42a590006a9ba68b6859">
  <xsd:schema xmlns:xsd="http://www.w3.org/2001/XMLSchema" xmlns:xs="http://www.w3.org/2001/XMLSchema" xmlns:p="http://schemas.microsoft.com/office/2006/metadata/properties" xmlns:ns2="64eff3df-e3d6-48ed-978f-45ff25640900" xmlns:ns3="ff236c08-9611-4854-a4bb-16d44b7327b6" targetNamespace="http://schemas.microsoft.com/office/2006/metadata/properties" ma:root="true" ma:fieldsID="c7bfcb57274c147b48ded2197155f539" ns2:_="" ns3:_="">
    <xsd:import namespace="64eff3df-e3d6-48ed-978f-45ff25640900"/>
    <xsd:import namespace="ff236c08-9611-4854-a4bb-16d44b7327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Comme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ff3df-e3d6-48ed-978f-45ff2564090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7267be2-ffe6-46cd-94d9-2cfd9b1e6422}" ma:internalName="TaxCatchAll" ma:showField="CatchAllData" ma:web="64eff3df-e3d6-48ed-978f-45ff256409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236c08-9611-4854-a4bb-16d44b7327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f7212af-5298-4b34-9fde-95afa33fa1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_x0024_Resources_x003a_core_x002c_Signoff_Status">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ff236c08-9611-4854-a4bb-16d44b7327b6" xsi:nil="true"/>
    <lcf76f155ced4ddcb4097134ff3c332f xmlns="ff236c08-9611-4854-a4bb-16d44b7327b6">
      <Terms xmlns="http://schemas.microsoft.com/office/infopath/2007/PartnerControls"/>
    </lcf76f155ced4ddcb4097134ff3c332f>
    <TaxCatchAll xmlns="64eff3df-e3d6-48ed-978f-45ff25640900" xsi:nil="true"/>
    <_Flow_SignoffStatus xmlns="ff236c08-9611-4854-a4bb-16d44b7327b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D40CCF-8470-4B18-A9FF-64E05DAC1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ff3df-e3d6-48ed-978f-45ff25640900"/>
    <ds:schemaRef ds:uri="ff236c08-9611-4854-a4bb-16d44b732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2BCCEC-4499-4655-9B70-961788A62DAB}">
  <ds:schemaRefs>
    <ds:schemaRef ds:uri="64eff3df-e3d6-48ed-978f-45ff25640900"/>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www.w3.org/XML/1998/namespace"/>
    <ds:schemaRef ds:uri="ff236c08-9611-4854-a4bb-16d44b7327b6"/>
    <ds:schemaRef ds:uri="http://purl.org/dc/terms/"/>
  </ds:schemaRefs>
</ds:datastoreItem>
</file>

<file path=customXml/itemProps3.xml><?xml version="1.0" encoding="utf-8"?>
<ds:datastoreItem xmlns:ds="http://schemas.openxmlformats.org/officeDocument/2006/customXml" ds:itemID="{A389245F-2D1E-46F1-8FE5-3A0C604E9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How to use this tool</vt:lpstr>
      <vt:lpstr>Sample with analysis</vt:lpstr>
      <vt:lpstr>Phase 16 schwa</vt:lpstr>
      <vt:lpstr>Phase 17 g c dge tch ph kn</vt:lpstr>
      <vt:lpstr>Phase 18 ie ey oe eigh</vt:lpstr>
      <vt:lpstr>Phase 19 au aw al all oar le</vt:lpstr>
      <vt:lpstr>Phase 20 are ere ire ore 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McEwan</dc:creator>
  <cp:keywords/>
  <dc:description/>
  <cp:lastModifiedBy>Liz Heynes</cp:lastModifiedBy>
  <cp:revision/>
  <dcterms:created xsi:type="dcterms:W3CDTF">2021-12-08T00:01:30Z</dcterms:created>
  <dcterms:modified xsi:type="dcterms:W3CDTF">2025-09-10T01:39:50Z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0x0101000810856600FD2D4391AFDDFCF33A69BD</vt:lpwstr>
  </property>
  <property fmtid="{D5CDD505-2E9C-101B-9397-08002B2CF9AE}" pid="3" name="MediaServiceImageTags">
    <vt:lpwstr/>
  </property>
</Properties>
</file>