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ckilburn\Downloads\"/>
    </mc:Choice>
  </mc:AlternateContent>
  <xr:revisionPtr revIDLastSave="0" documentId="8_{B0FAF09B-E848-4962-A017-2F9FF70A4FA3}" xr6:coauthVersionLast="47" xr6:coauthVersionMax="47" xr10:uidLastSave="{00000000-0000-0000-0000-000000000000}"/>
  <bookViews>
    <workbookView xWindow="28680" yWindow="-120" windowWidth="38640" windowHeight="15720" activeTab="1" xr2:uid="{9BEF220F-F1F7-4E1C-9B4E-93433E553983}"/>
  </bookViews>
  <sheets>
    <sheet name="How to use this tool" sheetId="24" r:id="rId1"/>
    <sheet name="Sample with analysis" sheetId="25" r:id="rId2"/>
    <sheet name="1" sheetId="35" r:id="rId3"/>
    <sheet name="2" sheetId="36" r:id="rId4"/>
    <sheet name="3" sheetId="37" r:id="rId5"/>
    <sheet name="4" sheetId="38" r:id="rId6"/>
    <sheet name="5" sheetId="39" r:id="rId7"/>
    <sheet name="6" sheetId="49" r:id="rId8"/>
    <sheet name="7" sheetId="48" r:id="rId9"/>
    <sheet name="8" sheetId="47" r:id="rId10"/>
    <sheet name="9" sheetId="46" r:id="rId11"/>
    <sheet name="10" sheetId="45" r:id="rId12"/>
    <sheet name="11" sheetId="44" r:id="rId13"/>
    <sheet name="12" sheetId="43" r:id="rId14"/>
    <sheet name="13" sheetId="42" r:id="rId15"/>
    <sheet name="14" sheetId="41" r:id="rId16"/>
    <sheet name="15" sheetId="40" r:id="rId17"/>
    <sheet name="16" sheetId="34" r:id="rId18"/>
    <sheet name="17" sheetId="33" r:id="rId19"/>
    <sheet name="18" sheetId="32" r:id="rId20"/>
    <sheet name="19" sheetId="31" r:id="rId21"/>
    <sheet name="20" sheetId="30" r:id="rId22"/>
    <sheet name="21" sheetId="26" r:id="rId23"/>
    <sheet name="22" sheetId="27" r:id="rId24"/>
    <sheet name="23" sheetId="28" r:id="rId25"/>
    <sheet name="24" sheetId="29"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9" l="1"/>
  <c r="F4" i="49"/>
  <c r="G4" i="49"/>
  <c r="H4" i="49"/>
  <c r="I4" i="49"/>
  <c r="J4" i="49"/>
  <c r="K4" i="49"/>
  <c r="L4" i="49"/>
  <c r="M4" i="49"/>
  <c r="M6" i="49" s="1"/>
  <c r="N4" i="49"/>
  <c r="N6" i="49" s="1"/>
  <c r="O4" i="49"/>
  <c r="O6" i="49" s="1"/>
  <c r="P4" i="49"/>
  <c r="P6" i="49" s="1"/>
  <c r="Q4" i="49"/>
  <c r="Q6" i="49" s="1"/>
  <c r="R4" i="49"/>
  <c r="R6" i="49" s="1"/>
  <c r="S4" i="49"/>
  <c r="S6" i="49" s="1"/>
  <c r="T4" i="49"/>
  <c r="T6" i="49" s="1"/>
  <c r="U4" i="49"/>
  <c r="U6" i="49" s="1"/>
  <c r="V4" i="49"/>
  <c r="V6" i="49" s="1"/>
  <c r="W4" i="49"/>
  <c r="W6" i="49" s="1"/>
  <c r="F5" i="49"/>
  <c r="G5" i="49"/>
  <c r="H5" i="49"/>
  <c r="I5" i="49"/>
  <c r="J5" i="49"/>
  <c r="K5" i="49"/>
  <c r="L5" i="49"/>
  <c r="M5" i="49"/>
  <c r="N5" i="49"/>
  <c r="O5" i="49"/>
  <c r="P5" i="49"/>
  <c r="Q5" i="49"/>
  <c r="R5" i="49"/>
  <c r="S5" i="49"/>
  <c r="T5" i="49"/>
  <c r="U5" i="49"/>
  <c r="V5" i="49"/>
  <c r="W5" i="49"/>
  <c r="F6" i="49"/>
  <c r="G6" i="49"/>
  <c r="H6" i="49"/>
  <c r="I6" i="49"/>
  <c r="J6" i="49"/>
  <c r="K6" i="49"/>
  <c r="L6" i="49"/>
  <c r="B2" i="48"/>
  <c r="G6" i="48" s="1"/>
  <c r="F4" i="48"/>
  <c r="F6" i="48" s="1"/>
  <c r="G4" i="48"/>
  <c r="H4" i="48"/>
  <c r="I4" i="48"/>
  <c r="J4" i="48"/>
  <c r="K4" i="48"/>
  <c r="L4" i="48"/>
  <c r="M4" i="48"/>
  <c r="N4" i="48"/>
  <c r="O4" i="48"/>
  <c r="P4" i="48"/>
  <c r="Q4" i="48"/>
  <c r="Q6" i="48" s="1"/>
  <c r="R4" i="48"/>
  <c r="R6" i="48" s="1"/>
  <c r="S4" i="48"/>
  <c r="S6" i="48" s="1"/>
  <c r="T4" i="48"/>
  <c r="T6" i="48" s="1"/>
  <c r="U4" i="48"/>
  <c r="U6" i="48" s="1"/>
  <c r="V4" i="48"/>
  <c r="V6" i="48" s="1"/>
  <c r="F5" i="48"/>
  <c r="G5" i="48"/>
  <c r="H5" i="48"/>
  <c r="I5" i="48"/>
  <c r="J5" i="48"/>
  <c r="K5" i="48"/>
  <c r="L5" i="48"/>
  <c r="M5" i="48"/>
  <c r="N5" i="48"/>
  <c r="O5" i="48"/>
  <c r="P5" i="48"/>
  <c r="Q5" i="48"/>
  <c r="R5" i="48"/>
  <c r="S5" i="48"/>
  <c r="T5" i="48"/>
  <c r="U5" i="48"/>
  <c r="V5" i="48"/>
  <c r="B2" i="47"/>
  <c r="F6" i="47" s="1"/>
  <c r="F4" i="47"/>
  <c r="G4" i="47"/>
  <c r="H4" i="47"/>
  <c r="I4" i="47"/>
  <c r="J4" i="47"/>
  <c r="K4" i="47"/>
  <c r="L4" i="47"/>
  <c r="M4" i="47"/>
  <c r="N4" i="47"/>
  <c r="N6" i="47" s="1"/>
  <c r="O4" i="47"/>
  <c r="O6" i="47" s="1"/>
  <c r="P4" i="47"/>
  <c r="P6" i="47" s="1"/>
  <c r="Q4" i="47"/>
  <c r="Q6" i="47" s="1"/>
  <c r="R4" i="47"/>
  <c r="R6" i="47" s="1"/>
  <c r="S4" i="47"/>
  <c r="S6" i="47" s="1"/>
  <c r="T4" i="47"/>
  <c r="T6" i="47" s="1"/>
  <c r="U4" i="47"/>
  <c r="U6" i="47" s="1"/>
  <c r="V4" i="47"/>
  <c r="V6" i="47" s="1"/>
  <c r="W4" i="47"/>
  <c r="W6" i="47" s="1"/>
  <c r="F5" i="47"/>
  <c r="G5" i="47"/>
  <c r="H5" i="47"/>
  <c r="I5" i="47"/>
  <c r="J5" i="47"/>
  <c r="K5" i="47"/>
  <c r="L5" i="47"/>
  <c r="M5" i="47"/>
  <c r="N5" i="47"/>
  <c r="O5" i="47"/>
  <c r="P5" i="47"/>
  <c r="Q5" i="47"/>
  <c r="R5" i="47"/>
  <c r="S5" i="47"/>
  <c r="T5" i="47"/>
  <c r="U5" i="47"/>
  <c r="V5" i="47"/>
  <c r="W5" i="47"/>
  <c r="B2" i="46"/>
  <c r="F4" i="46"/>
  <c r="G4" i="46"/>
  <c r="H4" i="46"/>
  <c r="I4" i="46"/>
  <c r="J4" i="46"/>
  <c r="K4" i="46"/>
  <c r="L4" i="46"/>
  <c r="M4" i="46"/>
  <c r="M6" i="46" s="1"/>
  <c r="N4" i="46"/>
  <c r="N6" i="46" s="1"/>
  <c r="O4" i="46"/>
  <c r="O6" i="46" s="1"/>
  <c r="P4" i="46"/>
  <c r="P6" i="46" s="1"/>
  <c r="Q4" i="46"/>
  <c r="Q6" i="46" s="1"/>
  <c r="R4" i="46"/>
  <c r="R6" i="46" s="1"/>
  <c r="S4" i="46"/>
  <c r="S6" i="46" s="1"/>
  <c r="T4" i="46"/>
  <c r="T6" i="46" s="1"/>
  <c r="U4" i="46"/>
  <c r="U6" i="46" s="1"/>
  <c r="V4" i="46"/>
  <c r="V6" i="46" s="1"/>
  <c r="W4" i="46"/>
  <c r="W6" i="46" s="1"/>
  <c r="F5" i="46"/>
  <c r="G5" i="46"/>
  <c r="H5" i="46"/>
  <c r="I5" i="46"/>
  <c r="J5" i="46"/>
  <c r="K5" i="46"/>
  <c r="L5" i="46"/>
  <c r="M5" i="46"/>
  <c r="N5" i="46"/>
  <c r="O5" i="46"/>
  <c r="P5" i="46"/>
  <c r="Q5" i="46"/>
  <c r="R5" i="46"/>
  <c r="S5" i="46"/>
  <c r="T5" i="46"/>
  <c r="U5" i="46"/>
  <c r="V5" i="46"/>
  <c r="W5" i="46"/>
  <c r="F6" i="46"/>
  <c r="G6" i="46"/>
  <c r="H6" i="46"/>
  <c r="I6" i="46"/>
  <c r="J6" i="46"/>
  <c r="K6" i="46"/>
  <c r="L6" i="46"/>
  <c r="B2" i="45"/>
  <c r="F4" i="45"/>
  <c r="G4" i="45"/>
  <c r="H4" i="45"/>
  <c r="I4" i="45"/>
  <c r="J4" i="45"/>
  <c r="K4" i="45"/>
  <c r="L4" i="45"/>
  <c r="M4" i="45"/>
  <c r="M6" i="45" s="1"/>
  <c r="N4" i="45"/>
  <c r="N6" i="45" s="1"/>
  <c r="O4" i="45"/>
  <c r="O6" i="45" s="1"/>
  <c r="P4" i="45"/>
  <c r="P6" i="45" s="1"/>
  <c r="Q4" i="45"/>
  <c r="Q6" i="45" s="1"/>
  <c r="R4" i="45"/>
  <c r="R6" i="45" s="1"/>
  <c r="S4" i="45"/>
  <c r="S6" i="45" s="1"/>
  <c r="T4" i="45"/>
  <c r="T6" i="45" s="1"/>
  <c r="U4" i="45"/>
  <c r="U6" i="45" s="1"/>
  <c r="V4" i="45"/>
  <c r="V6" i="45" s="1"/>
  <c r="W4" i="45"/>
  <c r="W6" i="45" s="1"/>
  <c r="F5" i="45"/>
  <c r="G5" i="45"/>
  <c r="H5" i="45"/>
  <c r="I5" i="45"/>
  <c r="J5" i="45"/>
  <c r="K5" i="45"/>
  <c r="L5" i="45"/>
  <c r="M5" i="45"/>
  <c r="N5" i="45"/>
  <c r="O5" i="45"/>
  <c r="P5" i="45"/>
  <c r="Q5" i="45"/>
  <c r="R5" i="45"/>
  <c r="S5" i="45"/>
  <c r="T5" i="45"/>
  <c r="U5" i="45"/>
  <c r="V5" i="45"/>
  <c r="W5" i="45"/>
  <c r="F6" i="45"/>
  <c r="G6" i="45"/>
  <c r="H6" i="45"/>
  <c r="I6" i="45"/>
  <c r="J6" i="45"/>
  <c r="K6" i="45"/>
  <c r="L6" i="45"/>
  <c r="P6" i="48" l="1"/>
  <c r="O6" i="48"/>
  <c r="L6" i="48"/>
  <c r="I6" i="48"/>
  <c r="H6" i="48"/>
  <c r="N6" i="48"/>
  <c r="M6" i="48"/>
  <c r="K6" i="48"/>
  <c r="J6" i="48"/>
  <c r="L6" i="47"/>
  <c r="K6" i="47"/>
  <c r="H6" i="47"/>
  <c r="J6" i="47"/>
  <c r="M6" i="47"/>
  <c r="G6" i="47"/>
  <c r="I6" i="47"/>
  <c r="B2" i="44" l="1"/>
  <c r="K6" i="44" s="1"/>
  <c r="F4" i="44"/>
  <c r="G4" i="44"/>
  <c r="H4" i="44"/>
  <c r="I4" i="44"/>
  <c r="I6" i="44" s="1"/>
  <c r="J4" i="44"/>
  <c r="J6" i="44" s="1"/>
  <c r="K4" i="44"/>
  <c r="L4" i="44"/>
  <c r="M4" i="44"/>
  <c r="N4" i="44"/>
  <c r="N6" i="44" s="1"/>
  <c r="O4" i="44"/>
  <c r="O6" i="44" s="1"/>
  <c r="P4" i="44"/>
  <c r="P6" i="44" s="1"/>
  <c r="Q4" i="44"/>
  <c r="Q6" i="44" s="1"/>
  <c r="R4" i="44"/>
  <c r="R6" i="44" s="1"/>
  <c r="S4" i="44"/>
  <c r="S6" i="44" s="1"/>
  <c r="T4" i="44"/>
  <c r="T6" i="44" s="1"/>
  <c r="U4" i="44"/>
  <c r="U6" i="44" s="1"/>
  <c r="V4" i="44"/>
  <c r="V6" i="44" s="1"/>
  <c r="W4" i="44"/>
  <c r="W6" i="44" s="1"/>
  <c r="X4" i="44"/>
  <c r="X6" i="44" s="1"/>
  <c r="F5" i="44"/>
  <c r="G5" i="44"/>
  <c r="H5" i="44"/>
  <c r="I5" i="44"/>
  <c r="J5" i="44"/>
  <c r="K5" i="44"/>
  <c r="L5" i="44"/>
  <c r="M5" i="44"/>
  <c r="N5" i="44"/>
  <c r="O5" i="44"/>
  <c r="P5" i="44"/>
  <c r="Q5" i="44"/>
  <c r="R5" i="44"/>
  <c r="S5" i="44"/>
  <c r="T5" i="44"/>
  <c r="U5" i="44"/>
  <c r="V5" i="44"/>
  <c r="W5" i="44"/>
  <c r="X5" i="44"/>
  <c r="F6" i="44"/>
  <c r="G6" i="44"/>
  <c r="H6" i="44"/>
  <c r="L6" i="44"/>
  <c r="M6" i="44"/>
  <c r="B2" i="43"/>
  <c r="N6" i="43" s="1"/>
  <c r="F4" i="43"/>
  <c r="F6" i="43" s="1"/>
  <c r="G4" i="43"/>
  <c r="G6" i="43" s="1"/>
  <c r="H4" i="43"/>
  <c r="I4" i="43"/>
  <c r="J4" i="43"/>
  <c r="K4" i="43"/>
  <c r="L4" i="43"/>
  <c r="M4" i="43"/>
  <c r="N4" i="43"/>
  <c r="O4" i="43"/>
  <c r="P4" i="43"/>
  <c r="Q4" i="43"/>
  <c r="R4" i="43"/>
  <c r="S4" i="43"/>
  <c r="F5" i="43"/>
  <c r="G5" i="43"/>
  <c r="H5" i="43"/>
  <c r="I5" i="43"/>
  <c r="J5" i="43"/>
  <c r="K5" i="43"/>
  <c r="L5" i="43"/>
  <c r="M5" i="43"/>
  <c r="N5" i="43"/>
  <c r="O5" i="43"/>
  <c r="P5" i="43"/>
  <c r="Q5" i="43"/>
  <c r="R5" i="43"/>
  <c r="S5" i="43"/>
  <c r="B2" i="42"/>
  <c r="F4" i="42"/>
  <c r="G4" i="42"/>
  <c r="H4" i="42"/>
  <c r="I4" i="42"/>
  <c r="J4" i="42"/>
  <c r="K4" i="42"/>
  <c r="L4" i="42"/>
  <c r="M4" i="42"/>
  <c r="N4" i="42"/>
  <c r="O4" i="42"/>
  <c r="O6" i="42" s="1"/>
  <c r="P4" i="42"/>
  <c r="P6" i="42" s="1"/>
  <c r="Q4" i="42"/>
  <c r="Q6" i="42" s="1"/>
  <c r="R4" i="42"/>
  <c r="R6" i="42" s="1"/>
  <c r="S4" i="42"/>
  <c r="S6" i="42" s="1"/>
  <c r="T4" i="42"/>
  <c r="T6" i="42" s="1"/>
  <c r="U4" i="42"/>
  <c r="U6" i="42" s="1"/>
  <c r="V4" i="42"/>
  <c r="V6" i="42" s="1"/>
  <c r="F5" i="42"/>
  <c r="G5" i="42"/>
  <c r="H5" i="42"/>
  <c r="I5" i="42"/>
  <c r="J5" i="42"/>
  <c r="K5" i="42"/>
  <c r="L5" i="42"/>
  <c r="M5" i="42"/>
  <c r="N5" i="42"/>
  <c r="O5" i="42"/>
  <c r="P5" i="42"/>
  <c r="Q5" i="42"/>
  <c r="R5" i="42"/>
  <c r="S5" i="42"/>
  <c r="T5" i="42"/>
  <c r="U5" i="42"/>
  <c r="V5" i="42"/>
  <c r="F6" i="42"/>
  <c r="G6" i="42"/>
  <c r="H6" i="42"/>
  <c r="I6" i="42"/>
  <c r="J6" i="42"/>
  <c r="K6" i="42"/>
  <c r="L6" i="42"/>
  <c r="M6" i="42"/>
  <c r="N6" i="42"/>
  <c r="B2" i="41"/>
  <c r="H6" i="41" s="1"/>
  <c r="F4" i="41"/>
  <c r="F6" i="41" s="1"/>
  <c r="G4" i="41"/>
  <c r="G6" i="41" s="1"/>
  <c r="H4" i="41"/>
  <c r="I4" i="41"/>
  <c r="J4" i="41"/>
  <c r="K4" i="41"/>
  <c r="L4" i="41"/>
  <c r="M4" i="41"/>
  <c r="N4" i="41"/>
  <c r="O4" i="41"/>
  <c r="P4" i="41"/>
  <c r="Q4" i="41"/>
  <c r="R4" i="41"/>
  <c r="R6" i="41" s="1"/>
  <c r="S4" i="41"/>
  <c r="S6" i="41" s="1"/>
  <c r="T4" i="41"/>
  <c r="T6" i="41" s="1"/>
  <c r="U4" i="41"/>
  <c r="U6" i="41" s="1"/>
  <c r="V4" i="41"/>
  <c r="V6" i="41" s="1"/>
  <c r="F5" i="41"/>
  <c r="G5" i="41"/>
  <c r="H5" i="41"/>
  <c r="I5" i="41"/>
  <c r="J5" i="41"/>
  <c r="K5" i="41"/>
  <c r="L5" i="41"/>
  <c r="M5" i="41"/>
  <c r="N5" i="41"/>
  <c r="O5" i="41"/>
  <c r="P5" i="41"/>
  <c r="Q5" i="41"/>
  <c r="R5" i="41"/>
  <c r="S5" i="41"/>
  <c r="T5" i="41"/>
  <c r="U5" i="41"/>
  <c r="V5" i="41"/>
  <c r="B2" i="40"/>
  <c r="F4" i="40"/>
  <c r="G4" i="40"/>
  <c r="H4" i="40"/>
  <c r="I4" i="40"/>
  <c r="I6" i="40" s="1"/>
  <c r="J4" i="40"/>
  <c r="J6" i="40" s="1"/>
  <c r="K4" i="40"/>
  <c r="K6" i="40" s="1"/>
  <c r="L4" i="40"/>
  <c r="L6" i="40" s="1"/>
  <c r="M4" i="40"/>
  <c r="M6" i="40" s="1"/>
  <c r="N4" i="40"/>
  <c r="N6" i="40" s="1"/>
  <c r="O4" i="40"/>
  <c r="O6" i="40" s="1"/>
  <c r="P4" i="40"/>
  <c r="P6" i="40" s="1"/>
  <c r="Q4" i="40"/>
  <c r="Q6" i="40" s="1"/>
  <c r="R4" i="40"/>
  <c r="R6" i="40" s="1"/>
  <c r="S4" i="40"/>
  <c r="S6" i="40" s="1"/>
  <c r="T4" i="40"/>
  <c r="T6" i="40" s="1"/>
  <c r="U4" i="40"/>
  <c r="U6" i="40" s="1"/>
  <c r="V4" i="40"/>
  <c r="V6" i="40" s="1"/>
  <c r="W4" i="40"/>
  <c r="W6" i="40" s="1"/>
  <c r="X4" i="40"/>
  <c r="X6" i="40" s="1"/>
  <c r="F5" i="40"/>
  <c r="G5" i="40"/>
  <c r="H5" i="40"/>
  <c r="I5" i="40"/>
  <c r="J5" i="40"/>
  <c r="K5" i="40"/>
  <c r="L5" i="40"/>
  <c r="M5" i="40"/>
  <c r="N5" i="40"/>
  <c r="O5" i="40"/>
  <c r="P5" i="40"/>
  <c r="Q5" i="40"/>
  <c r="R5" i="40"/>
  <c r="S5" i="40"/>
  <c r="T5" i="40"/>
  <c r="U5" i="40"/>
  <c r="V5" i="40"/>
  <c r="W5" i="40"/>
  <c r="X5" i="40"/>
  <c r="F6" i="40"/>
  <c r="G6" i="40"/>
  <c r="H6" i="40"/>
  <c r="S6" i="43" l="1"/>
  <c r="R6" i="43"/>
  <c r="Q6" i="43"/>
  <c r="M6" i="43"/>
  <c r="J6" i="43"/>
  <c r="H6" i="43"/>
  <c r="P6" i="43"/>
  <c r="O6" i="43"/>
  <c r="L6" i="43"/>
  <c r="K6" i="43"/>
  <c r="I6" i="43"/>
  <c r="Q6" i="41"/>
  <c r="P6" i="41"/>
  <c r="O6" i="41"/>
  <c r="N6" i="41"/>
  <c r="M6" i="41"/>
  <c r="L6" i="41"/>
  <c r="K6" i="41"/>
  <c r="J6" i="41"/>
  <c r="I6" i="41"/>
  <c r="B2" i="39" l="1"/>
  <c r="F4" i="39"/>
  <c r="G4" i="39"/>
  <c r="H4" i="39"/>
  <c r="I4" i="39"/>
  <c r="J4" i="39"/>
  <c r="K4" i="39"/>
  <c r="L4" i="39"/>
  <c r="M4" i="39"/>
  <c r="N4" i="39"/>
  <c r="O4" i="39"/>
  <c r="P4" i="39"/>
  <c r="Q4" i="39"/>
  <c r="R4" i="39"/>
  <c r="S4" i="39"/>
  <c r="S6" i="39" s="1"/>
  <c r="T4" i="39"/>
  <c r="T6" i="39" s="1"/>
  <c r="F5" i="39"/>
  <c r="G5" i="39"/>
  <c r="H5" i="39"/>
  <c r="I5" i="39"/>
  <c r="J5" i="39"/>
  <c r="K5" i="39"/>
  <c r="L5" i="39"/>
  <c r="M5" i="39"/>
  <c r="N5" i="39"/>
  <c r="O5" i="39"/>
  <c r="P5" i="39"/>
  <c r="Q5" i="39"/>
  <c r="R5" i="39"/>
  <c r="S5" i="39"/>
  <c r="T5" i="39"/>
  <c r="F6" i="39"/>
  <c r="G6" i="39"/>
  <c r="H6" i="39"/>
  <c r="I6" i="39"/>
  <c r="J6" i="39"/>
  <c r="K6" i="39"/>
  <c r="L6" i="39"/>
  <c r="M6" i="39"/>
  <c r="N6" i="39"/>
  <c r="O6" i="39"/>
  <c r="P6" i="39"/>
  <c r="Q6" i="39"/>
  <c r="R6" i="39"/>
  <c r="B2" i="38"/>
  <c r="F4" i="38"/>
  <c r="G4" i="38"/>
  <c r="H4" i="38"/>
  <c r="I4" i="38"/>
  <c r="J4" i="38"/>
  <c r="K4" i="38"/>
  <c r="L4" i="38"/>
  <c r="M4" i="38"/>
  <c r="N4" i="38"/>
  <c r="O4" i="38"/>
  <c r="P4" i="38"/>
  <c r="Q4" i="38"/>
  <c r="Q6" i="38" s="1"/>
  <c r="R4" i="38"/>
  <c r="R6" i="38" s="1"/>
  <c r="S4" i="38"/>
  <c r="S6" i="38" s="1"/>
  <c r="T4" i="38"/>
  <c r="T6" i="38" s="1"/>
  <c r="U4" i="38"/>
  <c r="U6" i="38" s="1"/>
  <c r="F5" i="38"/>
  <c r="G5" i="38"/>
  <c r="H5" i="38"/>
  <c r="I5" i="38"/>
  <c r="J5" i="38"/>
  <c r="K5" i="38"/>
  <c r="L5" i="38"/>
  <c r="M5" i="38"/>
  <c r="N5" i="38"/>
  <c r="O5" i="38"/>
  <c r="P5" i="38"/>
  <c r="Q5" i="38"/>
  <c r="R5" i="38"/>
  <c r="S5" i="38"/>
  <c r="T5" i="38"/>
  <c r="U5" i="38"/>
  <c r="F6" i="38"/>
  <c r="G6" i="38"/>
  <c r="H6" i="38"/>
  <c r="I6" i="38"/>
  <c r="J6" i="38"/>
  <c r="K6" i="38"/>
  <c r="L6" i="38"/>
  <c r="M6" i="38"/>
  <c r="N6" i="38"/>
  <c r="O6" i="38"/>
  <c r="P6" i="38"/>
  <c r="B2" i="37"/>
  <c r="F4" i="37"/>
  <c r="G4" i="37"/>
  <c r="H4" i="37"/>
  <c r="I4" i="37"/>
  <c r="J4" i="37"/>
  <c r="K4" i="37"/>
  <c r="K6" i="37" s="1"/>
  <c r="L4" i="37"/>
  <c r="L6" i="37" s="1"/>
  <c r="M4" i="37"/>
  <c r="M6" i="37" s="1"/>
  <c r="N4" i="37"/>
  <c r="N6" i="37" s="1"/>
  <c r="O4" i="37"/>
  <c r="O6" i="37" s="1"/>
  <c r="P4" i="37"/>
  <c r="P6" i="37" s="1"/>
  <c r="Q4" i="37"/>
  <c r="Q6" i="37" s="1"/>
  <c r="R4" i="37"/>
  <c r="R6" i="37" s="1"/>
  <c r="S4" i="37"/>
  <c r="S6" i="37" s="1"/>
  <c r="T4" i="37"/>
  <c r="T6" i="37" s="1"/>
  <c r="U4" i="37"/>
  <c r="U6" i="37" s="1"/>
  <c r="V4" i="37"/>
  <c r="V6" i="37" s="1"/>
  <c r="W4" i="37"/>
  <c r="W6" i="37" s="1"/>
  <c r="X4" i="37"/>
  <c r="X6" i="37" s="1"/>
  <c r="F5" i="37"/>
  <c r="G5" i="37"/>
  <c r="H5" i="37"/>
  <c r="I5" i="37"/>
  <c r="J5" i="37"/>
  <c r="K5" i="37"/>
  <c r="L5" i="37"/>
  <c r="M5" i="37"/>
  <c r="N5" i="37"/>
  <c r="O5" i="37"/>
  <c r="P5" i="37"/>
  <c r="Q5" i="37"/>
  <c r="R5" i="37"/>
  <c r="S5" i="37"/>
  <c r="T5" i="37"/>
  <c r="U5" i="37"/>
  <c r="V5" i="37"/>
  <c r="W5" i="37"/>
  <c r="X5" i="37"/>
  <c r="F6" i="37"/>
  <c r="G6" i="37"/>
  <c r="H6" i="37"/>
  <c r="I6" i="37"/>
  <c r="J6" i="37"/>
  <c r="B2" i="36"/>
  <c r="F4" i="36"/>
  <c r="G4" i="36"/>
  <c r="H4" i="36"/>
  <c r="I4" i="36"/>
  <c r="J4" i="36"/>
  <c r="K4" i="36"/>
  <c r="K6" i="36" s="1"/>
  <c r="L4" i="36"/>
  <c r="L6" i="36" s="1"/>
  <c r="M4" i="36"/>
  <c r="M6" i="36" s="1"/>
  <c r="N4" i="36"/>
  <c r="N6" i="36" s="1"/>
  <c r="O4" i="36"/>
  <c r="O6" i="36" s="1"/>
  <c r="P4" i="36"/>
  <c r="P6" i="36" s="1"/>
  <c r="Q4" i="36"/>
  <c r="Q6" i="36" s="1"/>
  <c r="R4" i="36"/>
  <c r="R6" i="36" s="1"/>
  <c r="S4" i="36"/>
  <c r="S6" i="36" s="1"/>
  <c r="T4" i="36"/>
  <c r="T6" i="36" s="1"/>
  <c r="U4" i="36"/>
  <c r="U6" i="36" s="1"/>
  <c r="V4" i="36"/>
  <c r="V6" i="36" s="1"/>
  <c r="W4" i="36"/>
  <c r="W6" i="36" s="1"/>
  <c r="X4" i="36"/>
  <c r="X6" i="36" s="1"/>
  <c r="F5" i="36"/>
  <c r="G5" i="36"/>
  <c r="H5" i="36"/>
  <c r="I5" i="36"/>
  <c r="J5" i="36"/>
  <c r="K5" i="36"/>
  <c r="L5" i="36"/>
  <c r="M5" i="36"/>
  <c r="N5" i="36"/>
  <c r="O5" i="36"/>
  <c r="P5" i="36"/>
  <c r="Q5" i="36"/>
  <c r="R5" i="36"/>
  <c r="S5" i="36"/>
  <c r="T5" i="36"/>
  <c r="U5" i="36"/>
  <c r="V5" i="36"/>
  <c r="W5" i="36"/>
  <c r="X5" i="36"/>
  <c r="F6" i="36"/>
  <c r="G6" i="36"/>
  <c r="H6" i="36"/>
  <c r="I6" i="36"/>
  <c r="J6" i="36"/>
  <c r="B2" i="35"/>
  <c r="L6" i="35" s="1"/>
  <c r="F4" i="35"/>
  <c r="G4" i="35"/>
  <c r="H4" i="35"/>
  <c r="I4" i="35"/>
  <c r="I6" i="35" s="1"/>
  <c r="J4" i="35"/>
  <c r="K4" i="35"/>
  <c r="K6" i="35" s="1"/>
  <c r="L4" i="35"/>
  <c r="M4" i="35"/>
  <c r="N4" i="35"/>
  <c r="O4" i="35"/>
  <c r="P4" i="35"/>
  <c r="P6" i="35" s="1"/>
  <c r="Q4" i="35"/>
  <c r="Q6" i="35" s="1"/>
  <c r="R4" i="35"/>
  <c r="R6" i="35" s="1"/>
  <c r="S4" i="35"/>
  <c r="S6" i="35" s="1"/>
  <c r="T4" i="35"/>
  <c r="T6" i="35" s="1"/>
  <c r="U4" i="35"/>
  <c r="U6" i="35" s="1"/>
  <c r="V4" i="35"/>
  <c r="V6" i="35" s="1"/>
  <c r="W4" i="35"/>
  <c r="W6" i="35" s="1"/>
  <c r="X4" i="35"/>
  <c r="X6" i="35" s="1"/>
  <c r="F5" i="35"/>
  <c r="G5" i="35"/>
  <c r="H5" i="35"/>
  <c r="I5" i="35"/>
  <c r="J5" i="35"/>
  <c r="K5" i="35"/>
  <c r="L5" i="35"/>
  <c r="M5" i="35"/>
  <c r="N5" i="35"/>
  <c r="O5" i="35"/>
  <c r="P5" i="35"/>
  <c r="Q5" i="35"/>
  <c r="R5" i="35"/>
  <c r="S5" i="35"/>
  <c r="T5" i="35"/>
  <c r="U5" i="35"/>
  <c r="V5" i="35"/>
  <c r="W5" i="35"/>
  <c r="X5" i="35"/>
  <c r="F6" i="35"/>
  <c r="G6" i="35"/>
  <c r="H6" i="35"/>
  <c r="N6" i="35"/>
  <c r="O6" i="35"/>
  <c r="J6" i="35" l="1"/>
  <c r="M6" i="35"/>
  <c r="B2" i="34" l="1"/>
  <c r="F4" i="34"/>
  <c r="G4" i="34"/>
  <c r="H4" i="34"/>
  <c r="I4" i="34"/>
  <c r="J4" i="34"/>
  <c r="K4" i="34"/>
  <c r="K6" i="34" s="1"/>
  <c r="L4" i="34"/>
  <c r="M4" i="34"/>
  <c r="N4" i="34"/>
  <c r="O4" i="34"/>
  <c r="P4" i="34"/>
  <c r="Q4" i="34"/>
  <c r="R4" i="34"/>
  <c r="F5" i="34"/>
  <c r="G5" i="34"/>
  <c r="H5" i="34"/>
  <c r="I5" i="34"/>
  <c r="J5" i="34"/>
  <c r="K5" i="34"/>
  <c r="L5" i="34"/>
  <c r="M5" i="34"/>
  <c r="N5" i="34"/>
  <c r="O5" i="34"/>
  <c r="P5" i="34"/>
  <c r="Q5" i="34"/>
  <c r="R5" i="34"/>
  <c r="F6" i="34"/>
  <c r="G6" i="34"/>
  <c r="H6" i="34"/>
  <c r="I6" i="34"/>
  <c r="J6" i="34"/>
  <c r="L6" i="34"/>
  <c r="M6" i="34"/>
  <c r="N6" i="34"/>
  <c r="O6" i="34"/>
  <c r="P6" i="34"/>
  <c r="Q6" i="34"/>
  <c r="R6" i="34"/>
  <c r="B2" i="33"/>
  <c r="K6" i="33" s="1"/>
  <c r="F4" i="33"/>
  <c r="F6" i="33" s="1"/>
  <c r="G4" i="33"/>
  <c r="G6" i="33" s="1"/>
  <c r="H4" i="33"/>
  <c r="H6" i="33" s="1"/>
  <c r="I4" i="33"/>
  <c r="I6" i="33" s="1"/>
  <c r="J4" i="33"/>
  <c r="J6" i="33" s="1"/>
  <c r="K4" i="33"/>
  <c r="L4" i="33"/>
  <c r="M4" i="33"/>
  <c r="N4" i="33"/>
  <c r="O4" i="33"/>
  <c r="P4" i="33"/>
  <c r="Q4" i="33"/>
  <c r="R4" i="33"/>
  <c r="S4" i="33"/>
  <c r="S6" i="33" s="1"/>
  <c r="T4" i="33"/>
  <c r="T6" i="33" s="1"/>
  <c r="U4" i="33"/>
  <c r="U6" i="33" s="1"/>
  <c r="V4" i="33"/>
  <c r="V6" i="33" s="1"/>
  <c r="W4" i="33"/>
  <c r="W6" i="33" s="1"/>
  <c r="F5" i="33"/>
  <c r="G5" i="33"/>
  <c r="H5" i="33"/>
  <c r="I5" i="33"/>
  <c r="J5" i="33"/>
  <c r="K5" i="33"/>
  <c r="L5" i="33"/>
  <c r="M5" i="33"/>
  <c r="N5" i="33"/>
  <c r="O5" i="33"/>
  <c r="P5" i="33"/>
  <c r="Q5" i="33"/>
  <c r="R5" i="33"/>
  <c r="S5" i="33"/>
  <c r="T5" i="33"/>
  <c r="U5" i="33"/>
  <c r="V5" i="33"/>
  <c r="W5" i="33"/>
  <c r="N6" i="33"/>
  <c r="O6" i="33"/>
  <c r="P6" i="33"/>
  <c r="Q6" i="33"/>
  <c r="R6" i="33"/>
  <c r="B2" i="32"/>
  <c r="F4" i="32"/>
  <c r="F6" i="32" s="1"/>
  <c r="G4" i="32"/>
  <c r="G6" i="32" s="1"/>
  <c r="H4" i="32"/>
  <c r="H6" i="32" s="1"/>
  <c r="I4" i="32"/>
  <c r="I6" i="32" s="1"/>
  <c r="J4" i="32"/>
  <c r="J6" i="32" s="1"/>
  <c r="K4" i="32"/>
  <c r="K6" i="32" s="1"/>
  <c r="L4" i="32"/>
  <c r="L6" i="32" s="1"/>
  <c r="M4" i="32"/>
  <c r="M6" i="32" s="1"/>
  <c r="N4" i="32"/>
  <c r="N6" i="32" s="1"/>
  <c r="O4" i="32"/>
  <c r="P4" i="32"/>
  <c r="Q4" i="32"/>
  <c r="R4" i="32"/>
  <c r="S4" i="32"/>
  <c r="T4" i="32"/>
  <c r="U4" i="32"/>
  <c r="V4" i="32"/>
  <c r="F5" i="32"/>
  <c r="G5" i="32"/>
  <c r="H5" i="32"/>
  <c r="I5" i="32"/>
  <c r="J5" i="32"/>
  <c r="K5" i="32"/>
  <c r="L5" i="32"/>
  <c r="M5" i="32"/>
  <c r="N5" i="32"/>
  <c r="O5" i="32"/>
  <c r="P5" i="32"/>
  <c r="Q5" i="32"/>
  <c r="R5" i="32"/>
  <c r="S5" i="32"/>
  <c r="T5" i="32"/>
  <c r="U5" i="32"/>
  <c r="V5" i="32"/>
  <c r="O6" i="32"/>
  <c r="P6" i="32"/>
  <c r="Q6" i="32"/>
  <c r="R6" i="32"/>
  <c r="S6" i="32"/>
  <c r="T6" i="32"/>
  <c r="U6" i="32"/>
  <c r="V6" i="32"/>
  <c r="B2" i="31"/>
  <c r="F4" i="31"/>
  <c r="G4" i="31"/>
  <c r="H4" i="31"/>
  <c r="I4" i="31"/>
  <c r="J4" i="31"/>
  <c r="K4" i="31"/>
  <c r="K6" i="31" s="1"/>
  <c r="L4" i="31"/>
  <c r="L6" i="31" s="1"/>
  <c r="M4" i="31"/>
  <c r="M6" i="31" s="1"/>
  <c r="N4" i="31"/>
  <c r="N6" i="31" s="1"/>
  <c r="O4" i="31"/>
  <c r="P4" i="31"/>
  <c r="Q4" i="31"/>
  <c r="R4" i="31"/>
  <c r="S4" i="31"/>
  <c r="T4" i="31"/>
  <c r="U4" i="31"/>
  <c r="U6" i="31" s="1"/>
  <c r="V4" i="31"/>
  <c r="V6" i="31" s="1"/>
  <c r="W4" i="31"/>
  <c r="W6" i="31" s="1"/>
  <c r="X4" i="31"/>
  <c r="X6" i="31" s="1"/>
  <c r="F5" i="31"/>
  <c r="G5" i="31"/>
  <c r="H5" i="31"/>
  <c r="I5" i="31"/>
  <c r="J5" i="31"/>
  <c r="K5" i="31"/>
  <c r="L5" i="31"/>
  <c r="M5" i="31"/>
  <c r="N5" i="31"/>
  <c r="O5" i="31"/>
  <c r="P5" i="31"/>
  <c r="Q5" i="31"/>
  <c r="R5" i="31"/>
  <c r="S5" i="31"/>
  <c r="T5" i="31"/>
  <c r="U5" i="31"/>
  <c r="V5" i="31"/>
  <c r="W5" i="31"/>
  <c r="X5" i="31"/>
  <c r="F6" i="31"/>
  <c r="G6" i="31"/>
  <c r="H6" i="31"/>
  <c r="I6" i="31"/>
  <c r="J6" i="31"/>
  <c r="O6" i="31"/>
  <c r="P6" i="31"/>
  <c r="Q6" i="31"/>
  <c r="R6" i="31"/>
  <c r="S6" i="31"/>
  <c r="T6" i="31"/>
  <c r="B2" i="30"/>
  <c r="F4" i="30"/>
  <c r="F6" i="30" s="1"/>
  <c r="G4" i="30"/>
  <c r="G6" i="30" s="1"/>
  <c r="H4" i="30"/>
  <c r="H6" i="30" s="1"/>
  <c r="I4" i="30"/>
  <c r="I6" i="30" s="1"/>
  <c r="J4" i="30"/>
  <c r="J6" i="30" s="1"/>
  <c r="K4" i="30"/>
  <c r="K6" i="30" s="1"/>
  <c r="L4" i="30"/>
  <c r="L6" i="30" s="1"/>
  <c r="M4" i="30"/>
  <c r="M6" i="30" s="1"/>
  <c r="N4" i="30"/>
  <c r="N6" i="30" s="1"/>
  <c r="O4" i="30"/>
  <c r="O6" i="30" s="1"/>
  <c r="P4" i="30"/>
  <c r="Q4" i="30"/>
  <c r="R4" i="30"/>
  <c r="S4" i="30"/>
  <c r="T4" i="30"/>
  <c r="T6" i="30" s="1"/>
  <c r="U4" i="30"/>
  <c r="V4" i="30"/>
  <c r="W4" i="30"/>
  <c r="F5" i="30"/>
  <c r="G5" i="30"/>
  <c r="H5" i="30"/>
  <c r="I5" i="30"/>
  <c r="J5" i="30"/>
  <c r="K5" i="30"/>
  <c r="L5" i="30"/>
  <c r="M5" i="30"/>
  <c r="N5" i="30"/>
  <c r="O5" i="30"/>
  <c r="P5" i="30"/>
  <c r="Q5" i="30"/>
  <c r="R5" i="30"/>
  <c r="S5" i="30"/>
  <c r="T5" i="30"/>
  <c r="U5" i="30"/>
  <c r="V5" i="30"/>
  <c r="W5" i="30"/>
  <c r="P6" i="30"/>
  <c r="Q6" i="30"/>
  <c r="R6" i="30"/>
  <c r="S6" i="30"/>
  <c r="U6" i="30"/>
  <c r="V6" i="30"/>
  <c r="W6" i="30"/>
  <c r="M6" i="33" l="1"/>
  <c r="L6" i="33"/>
  <c r="O4" i="27" l="1"/>
  <c r="I4" i="27"/>
  <c r="T5" i="29"/>
  <c r="S5" i="29"/>
  <c r="R5" i="29"/>
  <c r="Q5" i="29"/>
  <c r="P5" i="29"/>
  <c r="O5" i="29"/>
  <c r="N5" i="29"/>
  <c r="M5" i="29"/>
  <c r="L5" i="29"/>
  <c r="K5" i="29"/>
  <c r="J5" i="29"/>
  <c r="I5" i="29"/>
  <c r="H5" i="29"/>
  <c r="G5" i="29"/>
  <c r="F5" i="29"/>
  <c r="W5" i="28"/>
  <c r="V5" i="28"/>
  <c r="U5" i="28"/>
  <c r="T5" i="28"/>
  <c r="S5" i="28"/>
  <c r="R5" i="28"/>
  <c r="Q5" i="28"/>
  <c r="P5" i="28"/>
  <c r="O5" i="28"/>
  <c r="N5" i="28"/>
  <c r="M5" i="28"/>
  <c r="L5" i="28"/>
  <c r="K5" i="28"/>
  <c r="J5" i="28"/>
  <c r="I5" i="28"/>
  <c r="H5" i="28"/>
  <c r="G5" i="28"/>
  <c r="F5" i="28"/>
  <c r="T5" i="27"/>
  <c r="S5" i="27"/>
  <c r="R5" i="27"/>
  <c r="Q5" i="27"/>
  <c r="P5" i="27"/>
  <c r="O5" i="27"/>
  <c r="N5" i="27"/>
  <c r="M5" i="27"/>
  <c r="L5" i="27"/>
  <c r="K5" i="27"/>
  <c r="J5" i="27"/>
  <c r="I5" i="27"/>
  <c r="H5" i="27"/>
  <c r="G5" i="27"/>
  <c r="F5" i="27"/>
  <c r="S5" i="26"/>
  <c r="R5" i="26"/>
  <c r="Q5" i="26"/>
  <c r="P5" i="26"/>
  <c r="O5" i="26"/>
  <c r="N5" i="26"/>
  <c r="M5" i="26"/>
  <c r="L5" i="26"/>
  <c r="K5" i="26"/>
  <c r="J5" i="26"/>
  <c r="I5" i="26"/>
  <c r="H5" i="26"/>
  <c r="G5" i="26"/>
  <c r="F5" i="26"/>
  <c r="U5" i="25"/>
  <c r="T5" i="25"/>
  <c r="S5" i="25"/>
  <c r="R5" i="25"/>
  <c r="Q5" i="25"/>
  <c r="P5" i="25"/>
  <c r="O5" i="25"/>
  <c r="N5" i="25"/>
  <c r="M5" i="25"/>
  <c r="L5" i="25"/>
  <c r="K5" i="25"/>
  <c r="J5" i="25"/>
  <c r="I5" i="25"/>
  <c r="H5" i="25"/>
  <c r="G5" i="25"/>
  <c r="F5" i="25"/>
  <c r="U4" i="25"/>
  <c r="U6" i="25" s="1"/>
  <c r="T4" i="25"/>
  <c r="T6" i="25" s="1"/>
  <c r="S4" i="25"/>
  <c r="S6" i="25" s="1"/>
  <c r="R4" i="25"/>
  <c r="R6" i="25" s="1"/>
  <c r="Q4" i="25"/>
  <c r="Q6" i="25" s="1"/>
  <c r="P4" i="25"/>
  <c r="P6" i="25" s="1"/>
  <c r="O4" i="25"/>
  <c r="O6" i="25" s="1"/>
  <c r="N4" i="25"/>
  <c r="N6" i="25" s="1"/>
  <c r="M4" i="25"/>
  <c r="M6" i="25" s="1"/>
  <c r="L4" i="25"/>
  <c r="L6" i="25" s="1"/>
  <c r="K4" i="25"/>
  <c r="K6" i="25" s="1"/>
  <c r="J4" i="25"/>
  <c r="J6" i="25" s="1"/>
  <c r="I4" i="25"/>
  <c r="I6" i="25" s="1"/>
  <c r="H4" i="25"/>
  <c r="H6" i="25" s="1"/>
  <c r="G4" i="25"/>
  <c r="G6" i="25" s="1"/>
  <c r="F4" i="25"/>
  <c r="F6" i="25" s="1"/>
  <c r="B2" i="25"/>
  <c r="N4" i="29"/>
  <c r="F4" i="29"/>
  <c r="G4" i="29"/>
  <c r="T4" i="29"/>
  <c r="S4" i="29"/>
  <c r="R4" i="29"/>
  <c r="Q4" i="29"/>
  <c r="P4" i="29"/>
  <c r="O4" i="29"/>
  <c r="M4" i="29"/>
  <c r="L4" i="29"/>
  <c r="K4" i="29"/>
  <c r="J4" i="29"/>
  <c r="I4" i="29"/>
  <c r="H4" i="29"/>
  <c r="B2" i="29"/>
  <c r="J4" i="28"/>
  <c r="I4" i="28"/>
  <c r="H4" i="28"/>
  <c r="U4" i="28"/>
  <c r="N4" i="28"/>
  <c r="W4" i="28"/>
  <c r="V4" i="28"/>
  <c r="T4" i="28"/>
  <c r="S4" i="28"/>
  <c r="R4" i="28"/>
  <c r="Q4" i="28"/>
  <c r="P4" i="28"/>
  <c r="O4" i="28"/>
  <c r="M4" i="28"/>
  <c r="L4" i="28"/>
  <c r="K4" i="28"/>
  <c r="F4" i="28"/>
  <c r="G4" i="28"/>
  <c r="B2" i="28"/>
  <c r="P6" i="28" s="1"/>
  <c r="G4" i="27"/>
  <c r="T4" i="27"/>
  <c r="S4" i="27"/>
  <c r="R4" i="27"/>
  <c r="Q4" i="27"/>
  <c r="P4" i="27"/>
  <c r="N4" i="27"/>
  <c r="M4" i="27"/>
  <c r="L4" i="27"/>
  <c r="K4" i="27"/>
  <c r="J4" i="27"/>
  <c r="F4" i="27"/>
  <c r="H4" i="27"/>
  <c r="B2" i="27"/>
  <c r="G4" i="26"/>
  <c r="F4" i="26"/>
  <c r="S4" i="26"/>
  <c r="R4" i="26"/>
  <c r="Q4" i="26"/>
  <c r="P4" i="26"/>
  <c r="O4" i="26"/>
  <c r="N4" i="26"/>
  <c r="M4" i="26"/>
  <c r="L4" i="26"/>
  <c r="K4" i="26"/>
  <c r="J4" i="26"/>
  <c r="I4" i="26"/>
  <c r="H4" i="26"/>
  <c r="B2" i="26"/>
  <c r="Q6" i="26" s="1"/>
  <c r="H6" i="29" l="1"/>
  <c r="I6" i="29"/>
  <c r="M6" i="29"/>
  <c r="O6" i="29"/>
  <c r="P6" i="29"/>
  <c r="Q6" i="29"/>
  <c r="G6" i="29"/>
  <c r="N6" i="29"/>
  <c r="H6" i="28"/>
  <c r="I6" i="28"/>
  <c r="J6" i="28"/>
  <c r="M6" i="27"/>
  <c r="G6" i="27"/>
  <c r="S6" i="29"/>
  <c r="J6" i="29"/>
  <c r="R6" i="29"/>
  <c r="L6" i="29"/>
  <c r="T6" i="29"/>
  <c r="F6" i="29"/>
  <c r="K6" i="29"/>
  <c r="U6" i="28"/>
  <c r="N6" i="28"/>
  <c r="O6" i="28"/>
  <c r="F6" i="28"/>
  <c r="R6" i="28"/>
  <c r="S6" i="28"/>
  <c r="L6" i="28"/>
  <c r="K6" i="28"/>
  <c r="T6" i="28"/>
  <c r="V6" i="28"/>
  <c r="M6" i="28"/>
  <c r="W6" i="28"/>
  <c r="Q6" i="28"/>
  <c r="G6" i="28"/>
  <c r="O6" i="27"/>
  <c r="F6" i="27"/>
  <c r="P6" i="27"/>
  <c r="I6" i="27"/>
  <c r="Q6" i="27"/>
  <c r="J6" i="27"/>
  <c r="R6" i="27"/>
  <c r="K6" i="27"/>
  <c r="S6" i="27"/>
  <c r="H6" i="27"/>
  <c r="L6" i="27"/>
  <c r="T6" i="27"/>
  <c r="N6" i="27"/>
  <c r="F6" i="26"/>
  <c r="O6" i="26"/>
  <c r="K6" i="26"/>
  <c r="S6" i="26"/>
  <c r="G6" i="26"/>
  <c r="J6" i="26"/>
  <c r="R6" i="26"/>
  <c r="P6" i="26"/>
  <c r="H6" i="26"/>
  <c r="M6" i="26"/>
  <c r="N6" i="26"/>
  <c r="L6" i="26"/>
  <c r="I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tc={4B63BD1D-48E7-4E20-A56C-5F4E031937A8}</author>
    <author>tc={16DF4566-E3DE-400C-BC48-6C5C864F3485}</author>
  </authors>
  <commentList>
    <comment ref="L7" authorId="0" shapeId="0" xr:uid="{4B63BD1D-48E7-4E20-A56C-5F4E031937A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This needs to be updated to out of 8 and the conditional formatting updated in line with the out of 8 column in Phase 12. 
Reply:
    @Kerrie Shanahan can you pls check this for me? I think I have the whole tab done properly but would love another pair of eyes over it ☺️
Reply:
    @Liz Heynes I have checked this, and columns L, M and S aren’t showing any students reaching mastery, so the percentages are incorrect. Sorry, I’m not able to fix this for you!
Reply:
    @Kerrie Shanahan great catch, thanks! I think I have fixed it in L M and S, can you have a final check for me? Thanks!
Reply:
    Checked and all good Liz. I have deleted all the data. If you're happy delete the comments, and this is done!</t>
      </text>
    </comment>
    <comment ref="M7" authorId="1" shapeId="0" xr:uid="{16DF4566-E3DE-400C-BC48-6C5C864F3485}">
      <text>
        <t xml:space="preserve">[Threaded comment]
Your version of Excel allows you to read this threaded comment; however, any edits to it will get removed if the file is opened in a newer version of Excel. Learn more: https://go.microsoft.com/fwlink/?linkid=870924
Comment:
    This needs to be updated to out of 8 and the conditional formatting updated in line with the out of 8 column in Phase 12. 
</t>
      </text>
    </comment>
  </commentList>
</comments>
</file>

<file path=xl/sharedStrings.xml><?xml version="1.0" encoding="utf-8"?>
<sst xmlns="http://schemas.openxmlformats.org/spreadsheetml/2006/main" count="1573" uniqueCount="363">
  <si>
    <t>About the progress monitoring tools</t>
  </si>
  <si>
    <t>These tools:
• support teachers to monitor individual and whole-class student progress in phonics
• show effectiveness of teaching and student learning of decoding and encoding skills
• inform teachers and school leaders about pace and effectiveness of whole-class phonics instruction
• help identify students requiring further intervention.
The tools are set up in line with the Literacy Hub phonics progression.</t>
  </si>
  <si>
    <t>Each tool uses the following abbreviations: 
WL: word level
SL: sentence level
enc: encoding
dec: decoding</t>
  </si>
  <si>
    <t xml:space="preserve">Using the progress monitoring tools
</t>
  </si>
  <si>
    <t>This assessment should be used to confirm student progress. If a student experiences difficulty during the assessment, stop the assessment. This point of difficulty then becomes your starting point for further targeted instruction. As a general guide, stop after three consecutive errors.</t>
  </si>
  <si>
    <t>Before assessing, ensure each relevant letter–sound correspondence has been explicitly taught, and opportunities for guided practice and application have been provided within your literacy program.</t>
  </si>
  <si>
    <r>
      <t xml:space="preserve">Print and laminate </t>
    </r>
    <r>
      <rPr>
        <sz val="11"/>
        <color rgb="FF221E1F"/>
        <rFont val="Calibri"/>
        <family val="2"/>
        <scheme val="minor"/>
      </rPr>
      <t xml:space="preserve">one copy of each of the student reference sheets from the progress monitoring tool PDF. </t>
    </r>
  </si>
  <si>
    <t>Print a class set of the teacher marking sheets from the progress monitoring tool PDF.</t>
  </si>
  <si>
    <t>Set up this progress monitoring spreadsheet by entering student names and details in each tab.</t>
  </si>
  <si>
    <t>Set up a space for the assessment. Have your marking sheet, student reference sheets and paper and pencil for the student close at hand.</t>
  </si>
  <si>
    <t>Complete the decoding section with each student. Ask the student to decode the sounds, words and sentences. Record the results on your teacher marking sheet as you do the assessment, making notes about any difficulties.</t>
  </si>
  <si>
    <t xml:space="preserve">Repeat the process with the encoding section. </t>
  </si>
  <si>
    <t>Transfer the data to this spreadsheet and analyse it to identify your next area of instruction.</t>
  </si>
  <si>
    <t>Scoring guide</t>
  </si>
  <si>
    <t xml:space="preserve">When a letter or letters represent more than one sound, they will be indicated with an asterisk. Students need to produce as many sounds as they know and then receive one correct mark for each sound they produce. Note any incorrect or missing sound correspondences in the notes section. </t>
  </si>
  <si>
    <t xml:space="preserve">The encoding section focuses on students' ability to spell. Any legibly written and correctly spelled answer can be given a correct mark. Note any handwriting difficulties or punctuation errors in the notes section on the spreadsheet. </t>
  </si>
  <si>
    <t>For each dictation sentence, all words need to be spelled correctly to receive 1 point. This gives teachers a clear indication of whether students can apply all the required knowledge and skills at sentence level. A score of 0 shows that the student has gaps in knowledge or skills and further instruction is needed before moving on to more complex phases.</t>
  </si>
  <si>
    <t>Conditional formatting and data analysis</t>
  </si>
  <si>
    <t>Sample results and a sample sheet with analysis are provided in this file.</t>
  </si>
  <si>
    <t>Conditional formatting (colour coding) has been applied to each sheet. It helps identify patterns within the data for easy visual analysis.</t>
  </si>
  <si>
    <t xml:space="preserve">For accurate calculations, only enter a whole number in any cell. Do not add a number higher than the maximum permitted score for that question (higher numbers will remain without conditional formatting). For example, if a question is marked out of 6, only enter 0, 1, 2, 3, 4, 5 or 6 in the cell. If the assessment is discontinued or incomplete enter n/a to show 'not assessed' in the score cell. </t>
  </si>
  <si>
    <t xml:space="preserve">To maintain conditional formatting, do not copy/paste or drag data from cell to cell. Instead, enter data into each cell using the keyboard. </t>
  </si>
  <si>
    <t>When marks are awarded out of 1, 2, 3 or 4 points, students must get all marks to be assessed as achieving mastery. If full marks are awarded, the cell will be highlighted in green; if not, the cell will be highlighted in red.</t>
  </si>
  <si>
    <t>When marks are awarded out of more than 4 points, students may get one wrong answer to be assessed as achieving mastery (e.g. 4 correct answers out of 5; 6 correct answers out of 7). If most marks are awarded, the cell will be highlighted green; if not, the cell will be highlighted red.</t>
  </si>
  <si>
    <t>The sheet automatically calculates the percentage of students who have achieved mastery of a given skill; it counts the number of green cells in each column (shown in row 4), then converts this to a percentage of the total number of students in the class (shown in cell B2).</t>
  </si>
  <si>
    <t>Where the class percentage for a given item is 80% or more, the cell will be coloured green to indicate class-level mastery. Where the class percentage is less than 80%, the cell will be coloured red to indicate a need for further whole-class instruction.</t>
  </si>
  <si>
    <t xml:space="preserve">The formulae and formatting in the sheets extend to row 51. To add more students, insert rows before row 51, then add or paste in names. (If you insert names without first adding rows, the formulae and conditional formatting will no longer work correctly.) </t>
  </si>
  <si>
    <t xml:space="preserve">If you enter data without entering a student's first name in column A, the cell with the missing name will be highlighted in yellow. When you add a name to that cell, the highlighting will disappear. </t>
  </si>
  <si>
    <t>Response to Intervention</t>
  </si>
  <si>
    <t xml:space="preserve">Once 80% of students are ready to move on to the next skill or phase, it is essential that the teacher identifies students who are in the remaining 20% and provides Tier 2 or Tier 3 intervention. See the Response to Intervention framework below. </t>
  </si>
  <si>
    <t>Useful links and further reading</t>
  </si>
  <si>
    <t>Print-to-Speech vs. Speech-to-Print: What these terms mean and why we need both when teaching reading</t>
  </si>
  <si>
    <t>Literacy Hub phonics progression</t>
  </si>
  <si>
    <t>Literacy Hub professional learning: Fluency and progress monitoring</t>
  </si>
  <si>
    <t>Response to intervention framework</t>
  </si>
  <si>
    <t>Phase 4</t>
  </si>
  <si>
    <t>k ck v y z</t>
  </si>
  <si>
    <t>of love like</t>
  </si>
  <si>
    <t>Number of students</t>
  </si>
  <si>
    <t>Real</t>
  </si>
  <si>
    <t>Pseudo</t>
  </si>
  <si>
    <t>dec.</t>
  </si>
  <si>
    <t>enc.</t>
  </si>
  <si>
    <t>k</t>
  </si>
  <si>
    <t>ck</t>
  </si>
  <si>
    <t>v</t>
  </si>
  <si>
    <t>y</t>
  </si>
  <si>
    <t>z</t>
  </si>
  <si>
    <t>WL dec.</t>
  </si>
  <si>
    <t>of</t>
  </si>
  <si>
    <t>love</t>
  </si>
  <si>
    <t>like</t>
  </si>
  <si>
    <t>SL dec.</t>
  </si>
  <si>
    <t>WL enc.</t>
  </si>
  <si>
    <t>SL enc.</t>
  </si>
  <si>
    <t>Note: Before analysing your data, 
ensure the number of responses for each item (row 5) 
matches the number of students (cell B2).</t>
  </si>
  <si>
    <t>Number at mastery</t>
  </si>
  <si>
    <t>Number of responses</t>
  </si>
  <si>
    <t>Percentages</t>
  </si>
  <si>
    <t>First name</t>
  </si>
  <si>
    <t>Last name</t>
  </si>
  <si>
    <t>Class</t>
  </si>
  <si>
    <t>Date</t>
  </si>
  <si>
    <t>Considerations</t>
  </si>
  <si>
    <t>/1</t>
  </si>
  <si>
    <t>/5</t>
  </si>
  <si>
    <t>/4</t>
  </si>
  <si>
    <t>/3</t>
  </si>
  <si>
    <t xml:space="preserve">Notes </t>
  </si>
  <si>
    <t>A</t>
  </si>
  <si>
    <t xml:space="preserve">L </t>
  </si>
  <si>
    <t>Foundation</t>
  </si>
  <si>
    <t>mild hearing loss</t>
  </si>
  <si>
    <t>Hearing issues cause difficulty hearing  v and z sounds.</t>
  </si>
  <si>
    <t>B</t>
  </si>
  <si>
    <t>M</t>
  </si>
  <si>
    <t>Focus on SL decoding.</t>
  </si>
  <si>
    <t>C</t>
  </si>
  <si>
    <t>N</t>
  </si>
  <si>
    <t>Says /v/ for y.</t>
  </si>
  <si>
    <t>D</t>
  </si>
  <si>
    <t>O</t>
  </si>
  <si>
    <t>new to this school</t>
  </si>
  <si>
    <t>Guessed irregular words by first letter.</t>
  </si>
  <si>
    <t>E</t>
  </si>
  <si>
    <t>P</t>
  </si>
  <si>
    <t>Further work needed on encoding irregular words.</t>
  </si>
  <si>
    <t xml:space="preserve">F </t>
  </si>
  <si>
    <t>Q</t>
  </si>
  <si>
    <t>ASD</t>
  </si>
  <si>
    <t>Work on sentence level fluency.</t>
  </si>
  <si>
    <t>G</t>
  </si>
  <si>
    <t>R</t>
  </si>
  <si>
    <t>Move to Phase 5, and support for consistent letter sizing.</t>
  </si>
  <si>
    <t>H</t>
  </si>
  <si>
    <t>S</t>
  </si>
  <si>
    <t>Work on sentence level encoding fluency.</t>
  </si>
  <si>
    <t>I</t>
  </si>
  <si>
    <t>T</t>
  </si>
  <si>
    <t>Letter formation support needed for 'k'.</t>
  </si>
  <si>
    <t>J</t>
  </si>
  <si>
    <t>U</t>
  </si>
  <si>
    <t>intellectual disability</t>
  </si>
  <si>
    <t>n/a</t>
  </si>
  <si>
    <t>Not assessed. Still working on Phase 3.</t>
  </si>
  <si>
    <t>K</t>
  </si>
  <si>
    <t>V</t>
  </si>
  <si>
    <t>Practise enc. 'like'. Further support for sentence level accuracy and fluency.</t>
  </si>
  <si>
    <t>Phase 21</t>
  </si>
  <si>
    <t>air ear</t>
  </si>
  <si>
    <t>thought sugar sure listen</t>
  </si>
  <si>
    <t>air</t>
  </si>
  <si>
    <t>ear*</t>
  </si>
  <si>
    <t>thought</t>
  </si>
  <si>
    <t>sugar</t>
  </si>
  <si>
    <t>sure</t>
  </si>
  <si>
    <t>listen</t>
  </si>
  <si>
    <t>/6</t>
  </si>
  <si>
    <t>Student 1</t>
  </si>
  <si>
    <t>Phase 22</t>
  </si>
  <si>
    <t>busy colour young journey</t>
  </si>
  <si>
    <t>o*</t>
  </si>
  <si>
    <t>wor</t>
  </si>
  <si>
    <t>busy</t>
  </si>
  <si>
    <t>colour</t>
  </si>
  <si>
    <t>young</t>
  </si>
  <si>
    <t>journey</t>
  </si>
  <si>
    <t>/2</t>
  </si>
  <si>
    <t>Phase 23</t>
  </si>
  <si>
    <t>field build during answer ocean</t>
  </si>
  <si>
    <t>ch*</t>
  </si>
  <si>
    <t>wr</t>
  </si>
  <si>
    <t>gn</t>
  </si>
  <si>
    <t>field</t>
  </si>
  <si>
    <t>build</t>
  </si>
  <si>
    <t>during</t>
  </si>
  <si>
    <t>answer</t>
  </si>
  <si>
    <t>ocean</t>
  </si>
  <si>
    <t>Phase 24</t>
  </si>
  <si>
    <t>ough</t>
  </si>
  <si>
    <t>double honest guess island ancient</t>
  </si>
  <si>
    <t>ough*</t>
  </si>
  <si>
    <t>double</t>
  </si>
  <si>
    <t>honest</t>
  </si>
  <si>
    <t>guess</t>
  </si>
  <si>
    <t>island</t>
  </si>
  <si>
    <t>ancient</t>
  </si>
  <si>
    <t>/7</t>
  </si>
  <si>
    <t xml:space="preserve">Each progress monitoring tool is made up of two parts:
• this spreadsheet to collect and analyse your data
• a PDF for student assessment: </t>
  </si>
  <si>
    <t>http://www.literacyhub.edu.au/search/progress-monitoring-tools-phases-21-24/</t>
  </si>
  <si>
    <t>o wa/war wor</t>
  </si>
  <si>
    <t>wa/war*</t>
  </si>
  <si>
    <t>ch wr gn s/si</t>
  </si>
  <si>
    <t>s*/si</t>
  </si>
  <si>
    <t>Version 3 Sept 2025</t>
  </si>
  <si>
    <t>© 2025 Commonwealth of Australia. Creative Commons Attribution 4.0.</t>
  </si>
  <si>
    <t>awesome</t>
  </si>
  <si>
    <t>country</t>
  </si>
  <si>
    <t>flood</t>
  </si>
  <si>
    <t>blood</t>
  </si>
  <si>
    <t>ure</t>
  </si>
  <si>
    <t>ore</t>
  </si>
  <si>
    <t>ire</t>
  </si>
  <si>
    <t>ere</t>
  </si>
  <si>
    <t>are</t>
  </si>
  <si>
    <t>blood flood country awesome</t>
  </si>
  <si>
    <t>are ere ire ore ure</t>
  </si>
  <si>
    <t>favourite</t>
  </si>
  <si>
    <t>beautiful</t>
  </si>
  <si>
    <t>taught</t>
  </si>
  <si>
    <t>caught</t>
  </si>
  <si>
    <t>_le</t>
  </si>
  <si>
    <t>oar</t>
  </si>
  <si>
    <t>all</t>
  </si>
  <si>
    <t>al</t>
  </si>
  <si>
    <t>aw</t>
  </si>
  <si>
    <t>au</t>
  </si>
  <si>
    <t>caught taught beautiful favourite</t>
  </si>
  <si>
    <t>au aw al all oar le</t>
  </si>
  <si>
    <t>Phase 19</t>
  </si>
  <si>
    <t>people</t>
  </si>
  <si>
    <t>only</t>
  </si>
  <si>
    <t>height</t>
  </si>
  <si>
    <t>straight</t>
  </si>
  <si>
    <t>kn</t>
  </si>
  <si>
    <t>eigh</t>
  </si>
  <si>
    <t>oe</t>
  </si>
  <si>
    <t>ey*</t>
  </si>
  <si>
    <t>ie*</t>
  </si>
  <si>
    <t>straight height only people</t>
  </si>
  <si>
    <t>ie ey oe eigh</t>
  </si>
  <si>
    <t>Phase 18</t>
  </si>
  <si>
    <t>both</t>
  </si>
  <si>
    <t>gone</t>
  </si>
  <si>
    <t>move</t>
  </si>
  <si>
    <t>half</t>
  </si>
  <si>
    <t>ph</t>
  </si>
  <si>
    <t>tch</t>
  </si>
  <si>
    <t>dge</t>
  </si>
  <si>
    <t>c*</t>
  </si>
  <si>
    <t>g*</t>
  </si>
  <si>
    <t>half move gone both</t>
  </si>
  <si>
    <t>g c dge tch ph kn</t>
  </si>
  <si>
    <t>Phase 17</t>
  </si>
  <si>
    <t>always</t>
  </si>
  <si>
    <t>eyes</t>
  </si>
  <si>
    <t>water</t>
  </si>
  <si>
    <t>friend</t>
  </si>
  <si>
    <t>friend water eyes always</t>
  </si>
  <si>
    <t>schwa</t>
  </si>
  <si>
    <t>Phase 16</t>
  </si>
  <si>
    <t>Literacy Hub progress monitoring tools: Phases 1–24</t>
  </si>
  <si>
    <t>the</t>
  </si>
  <si>
    <t>a</t>
  </si>
  <si>
    <t>is</t>
  </si>
  <si>
    <t>n</t>
  </si>
  <si>
    <t>i</t>
  </si>
  <si>
    <t>p</t>
  </si>
  <si>
    <t>t</t>
  </si>
  <si>
    <t>s</t>
  </si>
  <si>
    <t>is a I the</t>
  </si>
  <si>
    <t>s a t p i n</t>
  </si>
  <si>
    <t xml:space="preserve">Phase 1 </t>
  </si>
  <si>
    <t>do</t>
  </si>
  <si>
    <t>to</t>
  </si>
  <si>
    <t>has</t>
  </si>
  <si>
    <t>my</t>
  </si>
  <si>
    <t>o</t>
  </si>
  <si>
    <t>d</t>
  </si>
  <si>
    <t>r</t>
  </si>
  <si>
    <t>h</t>
  </si>
  <si>
    <t>e</t>
  </si>
  <si>
    <t>m</t>
  </si>
  <si>
    <t>my has to do</t>
  </si>
  <si>
    <t>m e h r d o</t>
  </si>
  <si>
    <t>Phase 2</t>
  </si>
  <si>
    <t>said</t>
  </si>
  <si>
    <t>was</t>
  </si>
  <si>
    <t>me</t>
  </si>
  <si>
    <t>he</t>
  </si>
  <si>
    <t>u</t>
  </si>
  <si>
    <t>l</t>
  </si>
  <si>
    <t>g</t>
  </si>
  <si>
    <t>b</t>
  </si>
  <si>
    <t>c</t>
  </si>
  <si>
    <t>f</t>
  </si>
  <si>
    <t>he me was said</t>
  </si>
  <si>
    <t>f c b g l u</t>
  </si>
  <si>
    <t>Phase 3</t>
  </si>
  <si>
    <t>you</t>
  </si>
  <si>
    <t>they</t>
  </si>
  <si>
    <t>x</t>
  </si>
  <si>
    <t>qu</t>
  </si>
  <si>
    <t>j</t>
  </si>
  <si>
    <t>w</t>
  </si>
  <si>
    <t>they are you</t>
  </si>
  <si>
    <t>w j qu x</t>
  </si>
  <si>
    <t>Phase 5</t>
  </si>
  <si>
    <t>/8</t>
  </si>
  <si>
    <t>laugh</t>
  </si>
  <si>
    <t>says</t>
  </si>
  <si>
    <t>after</t>
  </si>
  <si>
    <t>last</t>
  </si>
  <si>
    <t>ur</t>
  </si>
  <si>
    <t>ir</t>
  </si>
  <si>
    <t>er</t>
  </si>
  <si>
    <t>ar</t>
  </si>
  <si>
    <t>or</t>
  </si>
  <si>
    <t>_e</t>
  </si>
  <si>
    <t>last after says laugh</t>
  </si>
  <si>
    <t>Silent final e or ar er ir ur</t>
  </si>
  <si>
    <t>Phase 15</t>
  </si>
  <si>
    <t>other</t>
  </si>
  <si>
    <t>brother</t>
  </si>
  <si>
    <t>mother</t>
  </si>
  <si>
    <t>father</t>
  </si>
  <si>
    <t>ow*</t>
  </si>
  <si>
    <t>ou</t>
  </si>
  <si>
    <t>oy</t>
  </si>
  <si>
    <t>oi</t>
  </si>
  <si>
    <t>father mother brother other</t>
  </si>
  <si>
    <t>oi oy ou ow</t>
  </si>
  <si>
    <t>Phase 14</t>
  </si>
  <si>
    <t>many</t>
  </si>
  <si>
    <t>any</t>
  </si>
  <si>
    <t>word</t>
  </si>
  <si>
    <t>work</t>
  </si>
  <si>
    <t>oo*</t>
  </si>
  <si>
    <t>ue*</t>
  </si>
  <si>
    <t>ew*</t>
  </si>
  <si>
    <t>ea*</t>
  </si>
  <si>
    <t>work word any many</t>
  </si>
  <si>
    <t>ea ew ue oo</t>
  </si>
  <si>
    <t>Phase 13</t>
  </si>
  <si>
    <t>goes</t>
  </si>
  <si>
    <t>does</t>
  </si>
  <si>
    <t>their</t>
  </si>
  <si>
    <t>_y*</t>
  </si>
  <si>
    <t>could should would two</t>
  </si>
  <si>
    <t>final _y*</t>
  </si>
  <si>
    <t>Phase 12</t>
  </si>
  <si>
    <t>igh</t>
  </si>
  <si>
    <t>ow</t>
  </si>
  <si>
    <t>oa</t>
  </si>
  <si>
    <t>ee</t>
  </si>
  <si>
    <t>ay</t>
  </si>
  <si>
    <t>ai</t>
  </si>
  <si>
    <t>their all does goes</t>
  </si>
  <si>
    <t>ai ay ee oa ow igh</t>
  </si>
  <si>
    <t>Phase 11</t>
  </si>
  <si>
    <t>some</t>
  </si>
  <si>
    <t>come</t>
  </si>
  <si>
    <t>talk</t>
  </si>
  <si>
    <t>walk</t>
  </si>
  <si>
    <t>u*</t>
  </si>
  <si>
    <t>i*</t>
  </si>
  <si>
    <t>e*</t>
  </si>
  <si>
    <t>a*</t>
  </si>
  <si>
    <t>walk talk come some</t>
  </si>
  <si>
    <t>a e i o u open and closed two syllables</t>
  </si>
  <si>
    <t>Phase 10</t>
  </si>
  <si>
    <t>write</t>
  </si>
  <si>
    <t>school</t>
  </si>
  <si>
    <t>who</t>
  </si>
  <si>
    <t>were</t>
  </si>
  <si>
    <t>u_e*</t>
  </si>
  <si>
    <t>o_e</t>
  </si>
  <si>
    <t>i_e</t>
  </si>
  <si>
    <t>e_e</t>
  </si>
  <si>
    <t>a_e</t>
  </si>
  <si>
    <t>were who school write</t>
  </si>
  <si>
    <t>a_e e_e i_e o_e u_e</t>
  </si>
  <si>
    <t>Phase 9</t>
  </si>
  <si>
    <t>want</t>
  </si>
  <si>
    <t>once</t>
  </si>
  <si>
    <t>because</t>
  </si>
  <si>
    <t>put</t>
  </si>
  <si>
    <t>ng</t>
  </si>
  <si>
    <t>wh</t>
  </si>
  <si>
    <t>ch</t>
  </si>
  <si>
    <t>th*</t>
  </si>
  <si>
    <t>sh</t>
  </si>
  <si>
    <t>put because once want</t>
  </si>
  <si>
    <t>sh th* ch wh ng</t>
  </si>
  <si>
    <t>Phase 8</t>
  </si>
  <si>
    <t>saw</t>
  </si>
  <si>
    <t>here</t>
  </si>
  <si>
    <t>there</t>
  </si>
  <si>
    <t>where</t>
  </si>
  <si>
    <t>zz</t>
  </si>
  <si>
    <t>ss</t>
  </si>
  <si>
    <t>ll</t>
  </si>
  <si>
    <t>ff</t>
  </si>
  <si>
    <t>where there here saw</t>
  </si>
  <si>
    <t>ff ll ss zz</t>
  </si>
  <si>
    <t>Phase 7</t>
  </si>
  <si>
    <t>one</t>
  </si>
  <si>
    <t>your</t>
  </si>
  <si>
    <t>what</t>
  </si>
  <si>
    <t>she</t>
  </si>
  <si>
    <t>she what your one</t>
  </si>
  <si>
    <t>a e i o u open and closed one syllable</t>
  </si>
  <si>
    <t>Phase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</si>
</sst>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color theme="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11"/>
      <name val="Calibri"/>
      <family val="2"/>
      <scheme val="minor"/>
    </font>
    <font>
      <sz val="14"/>
      <color theme="0"/>
      <name val="Calibri"/>
      <family val="2"/>
      <scheme val="minor"/>
    </font>
    <font>
      <b/>
      <sz val="18"/>
      <name val="Calibri"/>
      <family val="2"/>
      <scheme val="minor"/>
    </font>
    <font>
      <b/>
      <sz val="14"/>
      <name val="Calibri"/>
      <family val="2"/>
      <scheme val="minor"/>
    </font>
    <font>
      <sz val="11"/>
      <color rgb="FF221E1F"/>
      <name val="Calibri"/>
      <family val="2"/>
      <scheme val="minor"/>
    </font>
    <font>
      <b/>
      <sz val="16"/>
      <name val="Calibri"/>
      <family val="2"/>
      <scheme val="minor"/>
    </font>
    <font>
      <sz val="16"/>
      <name val="Calibri"/>
      <family val="2"/>
      <scheme val="minor"/>
    </font>
    <font>
      <b/>
      <sz val="12"/>
      <name val="Calibri"/>
      <family val="2"/>
      <scheme val="minor"/>
    </font>
    <font>
      <b/>
      <sz val="11"/>
      <color rgb="FFC00000"/>
      <name val="Calibri"/>
      <family val="2"/>
      <scheme val="minor"/>
    </font>
    <font>
      <sz val="11"/>
      <color theme="0" tint="-0.14999847407452621"/>
      <name val="Calibri"/>
      <family val="2"/>
      <scheme val="minor"/>
    </font>
    <font>
      <sz val="9"/>
      <color rgb="FF141414"/>
      <name val="Segoe UI"/>
      <family val="2"/>
    </font>
  </fonts>
  <fills count="5">
    <fill>
      <patternFill patternType="none"/>
    </fill>
    <fill>
      <patternFill patternType="gray125"/>
    </fill>
    <fill>
      <patternFill patternType="solid">
        <fgColor rgb="FF4656AD"/>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rgb="FF000000"/>
      </top>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84">
    <xf numFmtId="0" fontId="0" fillId="0" borderId="0" xfId="0"/>
    <xf numFmtId="0" fontId="3" fillId="0" borderId="0" xfId="0" applyFont="1"/>
    <xf numFmtId="0" fontId="1" fillId="0" borderId="0" xfId="0" applyFont="1" applyAlignment="1">
      <alignment wrapText="1"/>
    </xf>
    <xf numFmtId="0" fontId="3" fillId="0" borderId="0" xfId="0" applyFont="1" applyAlignment="1">
      <alignment horizontal="left" vertical="top" wrapText="1"/>
    </xf>
    <xf numFmtId="0" fontId="6" fillId="0" borderId="0" xfId="1" applyFill="1" applyBorder="1" applyAlignment="1">
      <alignment horizontal="left" vertical="top"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3" fillId="0" borderId="0" xfId="0" applyFont="1" applyAlignment="1">
      <alignment wrapText="1"/>
    </xf>
    <xf numFmtId="0" fontId="9" fillId="0" borderId="0" xfId="0" applyFont="1" applyAlignment="1">
      <alignment wrapText="1"/>
    </xf>
    <xf numFmtId="0" fontId="10" fillId="0" borderId="0" xfId="0" applyFont="1" applyAlignment="1">
      <alignment horizontal="left" vertical="center" wrapText="1"/>
    </xf>
    <xf numFmtId="0" fontId="3" fillId="0" borderId="0" xfId="0" applyFont="1" applyAlignment="1">
      <alignment vertical="top" wrapText="1"/>
    </xf>
    <xf numFmtId="0" fontId="7" fillId="0" borderId="0" xfId="0" applyFont="1" applyAlignment="1">
      <alignment vertical="top" wrapText="1"/>
    </xf>
    <xf numFmtId="0" fontId="10" fillId="0" borderId="0" xfId="0" applyFont="1" applyAlignment="1">
      <alignment horizontal="left" vertical="top" wrapText="1"/>
    </xf>
    <xf numFmtId="0" fontId="7" fillId="0" borderId="0" xfId="0" applyFont="1" applyAlignment="1">
      <alignment wrapText="1"/>
    </xf>
    <xf numFmtId="0" fontId="11" fillId="0" borderId="0" xfId="0" applyFont="1" applyAlignment="1">
      <alignment vertical="top" wrapText="1"/>
    </xf>
    <xf numFmtId="0" fontId="7" fillId="0" borderId="0" xfId="0" applyFont="1" applyAlignment="1">
      <alignment horizontal="right" vertical="top" wrapText="1"/>
    </xf>
    <xf numFmtId="0" fontId="3" fillId="0" borderId="0" xfId="0" applyFont="1" applyAlignment="1">
      <alignment horizontal="left" wrapText="1"/>
    </xf>
    <xf numFmtId="0" fontId="11" fillId="0" borderId="0" xfId="0" applyFont="1" applyAlignment="1">
      <alignment vertical="top"/>
    </xf>
    <xf numFmtId="0" fontId="11" fillId="0" borderId="0" xfId="0" applyFont="1" applyAlignment="1">
      <alignment horizontal="left" vertical="top"/>
    </xf>
    <xf numFmtId="0" fontId="5" fillId="2" borderId="0" xfId="0" applyFont="1" applyFill="1" applyAlignment="1">
      <alignment horizontal="center" wrapText="1"/>
    </xf>
    <xf numFmtId="0" fontId="0" fillId="0" borderId="0" xfId="0" applyAlignment="1">
      <alignment vertical="top" wrapText="1"/>
    </xf>
    <xf numFmtId="0" fontId="12" fillId="0" borderId="0" xfId="0" applyFont="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4" xfId="0" applyFont="1" applyBorder="1" applyAlignment="1">
      <alignment horizontal="center"/>
    </xf>
    <xf numFmtId="0" fontId="12" fillId="0" borderId="0" xfId="0" applyFont="1"/>
    <xf numFmtId="0" fontId="13" fillId="0" borderId="0" xfId="0" applyFont="1"/>
    <xf numFmtId="0" fontId="2" fillId="2" borderId="0" xfId="0" applyFont="1" applyFill="1"/>
    <xf numFmtId="0" fontId="2" fillId="2" borderId="0" xfId="0" applyFont="1" applyFill="1" applyAlignment="1">
      <alignment horizontal="left"/>
    </xf>
    <xf numFmtId="0" fontId="5" fillId="2" borderId="0" xfId="0" applyFont="1" applyFill="1"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center"/>
    </xf>
    <xf numFmtId="0" fontId="5" fillId="2" borderId="0" xfId="0" applyFont="1" applyFill="1"/>
    <xf numFmtId="0" fontId="8" fillId="2" borderId="0" xfId="0" applyFont="1" applyFill="1"/>
    <xf numFmtId="0" fontId="8" fillId="2" borderId="5" xfId="0" applyFont="1" applyFill="1" applyBorder="1"/>
    <xf numFmtId="0" fontId="14" fillId="0" borderId="6" xfId="0" applyFont="1" applyBorder="1"/>
    <xf numFmtId="0" fontId="14" fillId="0" borderId="7" xfId="0" applyFont="1" applyBorder="1"/>
    <xf numFmtId="0" fontId="14" fillId="0" borderId="0" xfId="0" applyFont="1"/>
    <xf numFmtId="0" fontId="14" fillId="0" borderId="3" xfId="0" applyFont="1" applyBorder="1"/>
    <xf numFmtId="0" fontId="14" fillId="0" borderId="8" xfId="0" applyFont="1" applyBorder="1"/>
    <xf numFmtId="9" fontId="14" fillId="0" borderId="3" xfId="0" applyNumberFormat="1" applyFont="1" applyBorder="1"/>
    <xf numFmtId="9" fontId="14" fillId="0" borderId="8" xfId="0" applyNumberFormat="1" applyFont="1" applyBorder="1"/>
    <xf numFmtId="0" fontId="2" fillId="2" borderId="2" xfId="0" applyFont="1" applyFill="1" applyBorder="1" applyAlignment="1">
      <alignment horizontal="left"/>
    </xf>
    <xf numFmtId="0" fontId="2" fillId="2" borderId="5" xfId="0" applyFont="1" applyFill="1" applyBorder="1" applyAlignment="1">
      <alignment horizontal="left"/>
    </xf>
    <xf numFmtId="0" fontId="4" fillId="2" borderId="3" xfId="0" applyFont="1" applyFill="1" applyBorder="1" applyAlignment="1">
      <alignment horizontal="center"/>
    </xf>
    <xf numFmtId="0" fontId="4" fillId="2" borderId="8" xfId="0" applyFont="1" applyFill="1" applyBorder="1" applyAlignment="1">
      <alignment horizontal="center"/>
    </xf>
    <xf numFmtId="0" fontId="2" fillId="2" borderId="0" xfId="0" applyFont="1" applyFill="1" applyAlignment="1">
      <alignment horizontal="center"/>
    </xf>
    <xf numFmtId="0" fontId="4" fillId="2" borderId="3" xfId="0" applyFont="1" applyFill="1" applyBorder="1"/>
    <xf numFmtId="0" fontId="3" fillId="0" borderId="5" xfId="0" applyFont="1" applyBorder="1"/>
    <xf numFmtId="0" fontId="0" fillId="0" borderId="5" xfId="0" applyBorder="1"/>
    <xf numFmtId="0" fontId="6" fillId="0" borderId="0" xfId="1" applyFill="1" applyBorder="1" applyAlignment="1">
      <alignment wrapText="1"/>
    </xf>
    <xf numFmtId="16" fontId="3" fillId="0" borderId="0" xfId="0" applyNumberFormat="1" applyFont="1"/>
    <xf numFmtId="0" fontId="14" fillId="0" borderId="5" xfId="0" applyFont="1" applyBorder="1"/>
    <xf numFmtId="0" fontId="0" fillId="0" borderId="10" xfId="0" applyBorder="1"/>
    <xf numFmtId="0" fontId="14" fillId="0" borderId="11" xfId="0" applyFont="1" applyBorder="1"/>
    <xf numFmtId="9" fontId="14" fillId="0" borderId="0" xfId="0" applyNumberFormat="1" applyFont="1"/>
    <xf numFmtId="9" fontId="14" fillId="0" borderId="5" xfId="0" applyNumberFormat="1" applyFont="1" applyBorder="1"/>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4" fillId="2" borderId="13" xfId="0" applyFont="1" applyFill="1" applyBorder="1" applyAlignment="1">
      <alignment horizontal="center"/>
    </xf>
    <xf numFmtId="0" fontId="4" fillId="2" borderId="14" xfId="0" applyFont="1" applyFill="1" applyBorder="1" applyAlignment="1">
      <alignment horizontal="center"/>
    </xf>
    <xf numFmtId="0" fontId="2" fillId="2" borderId="13" xfId="0" applyFont="1" applyFill="1" applyBorder="1" applyAlignment="1">
      <alignment horizontal="center"/>
    </xf>
    <xf numFmtId="0" fontId="4" fillId="2" borderId="13" xfId="0" applyFont="1" applyFill="1" applyBorder="1"/>
    <xf numFmtId="0" fontId="5" fillId="2" borderId="15" xfId="0" applyFont="1" applyFill="1" applyBorder="1"/>
    <xf numFmtId="0" fontId="8" fillId="2" borderId="15" xfId="0" applyFont="1" applyFill="1" applyBorder="1"/>
    <xf numFmtId="0" fontId="8" fillId="2" borderId="10" xfId="0" applyFont="1" applyFill="1" applyBorder="1"/>
    <xf numFmtId="0" fontId="5" fillId="2" borderId="15" xfId="0" applyFont="1" applyFill="1" applyBorder="1" applyAlignment="1">
      <alignment horizontal="center"/>
    </xf>
    <xf numFmtId="0" fontId="5" fillId="2" borderId="10" xfId="0" applyFont="1" applyFill="1" applyBorder="1" applyAlignment="1">
      <alignment horizontal="center"/>
    </xf>
    <xf numFmtId="0" fontId="0" fillId="0" borderId="15" xfId="0" applyBorder="1"/>
    <xf numFmtId="0" fontId="6" fillId="0" borderId="0" xfId="1" applyAlignment="1">
      <alignment wrapText="1"/>
    </xf>
    <xf numFmtId="0" fontId="16" fillId="0" borderId="0" xfId="0" applyFont="1"/>
    <xf numFmtId="0" fontId="15" fillId="3" borderId="9" xfId="0" applyFont="1" applyFill="1" applyBorder="1" applyAlignment="1">
      <alignment horizontal="center" wrapText="1"/>
    </xf>
    <xf numFmtId="0" fontId="15" fillId="3" borderId="0" xfId="0" applyFont="1" applyFill="1" applyAlignment="1">
      <alignment horizontal="center" wrapText="1"/>
    </xf>
    <xf numFmtId="0" fontId="15" fillId="3" borderId="3" xfId="0" applyFont="1" applyFill="1" applyBorder="1" applyAlignment="1">
      <alignment horizontal="center" wrapText="1"/>
    </xf>
    <xf numFmtId="0" fontId="5" fillId="2" borderId="15" xfId="0" applyFont="1" applyFill="1" applyBorder="1" applyAlignment="1">
      <alignment horizontal="center" wrapText="1"/>
    </xf>
    <xf numFmtId="0" fontId="10" fillId="0" borderId="1" xfId="0" applyFont="1" applyBorder="1" applyAlignment="1">
      <alignment vertical="center"/>
    </xf>
    <xf numFmtId="0" fontId="17" fillId="0" borderId="0" xfId="0" applyFont="1"/>
    <xf numFmtId="0" fontId="12" fillId="0" borderId="1" xfId="0" applyFont="1" applyBorder="1" applyAlignment="1">
      <alignment vertical="center" wrapText="1"/>
    </xf>
    <xf numFmtId="0" fontId="14" fillId="0" borderId="1" xfId="0" applyFont="1" applyBorder="1" applyAlignment="1">
      <alignment vertical="center" wrapText="1"/>
    </xf>
    <xf numFmtId="9" fontId="14" fillId="4" borderId="0" xfId="0" applyNumberFormat="1" applyFont="1" applyFill="1"/>
  </cellXfs>
  <cellStyles count="2">
    <cellStyle name="Hyperlink" xfId="1" builtinId="8"/>
    <cellStyle name="Normal" xfId="0" builtinId="0"/>
  </cellStyles>
  <dxfs count="4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rgb="FFC6EFCE"/>
        </patternFill>
      </fill>
    </dxf>
    <dxf>
      <font>
        <color theme="9" tint="-0.499984740745262"/>
      </font>
      <fill>
        <patternFill>
          <bgColor rgb="FFC6EF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7CE"/>
      <color rgb="FFFF9999"/>
      <color rgb="FFFF7C80"/>
      <color rgb="FF4656AD"/>
      <color rgb="FF33CCCC"/>
      <color rgb="FF00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documenttasks/documenttask1.xml><?xml version="1.0" encoding="utf-8"?>
<Tasks xmlns="http://schemas.microsoft.com/office/tasks/2019/documenttasks">
  <Task id="{B8C0A0C1-C710-4524-A1AF-41B3471B5594}">
    <Anchor>
      <Comment id="{4B63BD1D-48E7-4E20-A56C-5F4E031937A8}"/>
    </Anchor>
    <History>
      <Event time="2025-09-09T02:15:35.76" id="{549B6B77-6695-484E-8704-C90FCFB9D82B}">
        <Attribution userId="S::Kerrie.Shanahan@esa.edu.au::ae473d9f-76e9-476f-892f-2674ea963afc" userName="Kerrie Shanahan" userProvider="AD"/>
        <Anchor>
          <Comment id="{8860814A-CBC4-4B0D-AA22-74112F34C992}"/>
        </Anchor>
        <Create/>
      </Event>
      <Event time="2025-09-09T02:15:35.76" id="{6841F336-CD67-4C72-B07C-C8041D00CE23}">
        <Attribution userId="S::Kerrie.Shanahan@esa.edu.au::ae473d9f-76e9-476f-892f-2674ea963afc" userName="Kerrie Shanahan" userProvider="AD"/>
        <Anchor>
          <Comment id="{8860814A-CBC4-4B0D-AA22-74112F34C992}"/>
        </Anchor>
        <Assign userId="S::Liz.Heynes@esa.edu.au::e5ff50d5-f39a-42f6-9e9f-e790bcc8c38d" userName="Liz Heynes" userProvider="AD"/>
      </Event>
      <Event time="2025-09-09T02:15:35.76" id="{BE9D0BEB-FF7F-4500-880B-B296C8EF9B48}">
        <Attribution userId="S::Kerrie.Shanahan@esa.edu.au::ae473d9f-76e9-476f-892f-2674ea963afc" userName="Kerrie Shanahan" userProvider="AD"/>
        <Anchor>
          <Comment id="{8860814A-CBC4-4B0D-AA22-74112F34C992}"/>
        </Anchor>
        <SetTitle title="@Liz Heynes I have checked this, and columns L, M and S aren’t showing any students reaching mastery, so the percentages are incorrect. Sorry, I’m not able to fix this for you!"/>
      </Event>
    </History>
  </Task>
</Tasks>
</file>

<file path=xl/persons/person.xml><?xml version="1.0" encoding="utf-8"?>
<personList xmlns="http://schemas.microsoft.com/office/spreadsheetml/2018/threadedcomments" xmlns:x="http://schemas.openxmlformats.org/spreadsheetml/2006/main">
  <person displayName="Liz Heynes" id="{BBA57F0D-AC61-4B66-B047-9ED8EEC5125C}" userId="Liz.Heynes@esa.edu.au" providerId="PeoplePicker"/>
  <person displayName="Kerrie Shanahan" id="{810247F5-E012-498A-915F-D0D41D2D19E6}" userId="Kerrie.Shanahan@esa.edu.au" providerId="PeoplePicker"/>
  <person displayName="Liz Heynes" id="{7CEE6135-19A5-4DD9-B438-3FF646BF7A94}" userId="S::Liz.Heynes@esa.edu.au::e5ff50d5-f39a-42f6-9e9f-e790bcc8c38d" providerId="AD"/>
  <person displayName="Kerrie Shanahan" id="{2A1F6947-7DBC-4C61-8FE2-1D6E63859897}" userId="S::Kerrie.Shanahan@esa.edu.au::ae473d9f-76e9-476f-892f-2674ea963afc" providerId="AD"/>
  <person displayName="Kerrie Shanahan" id="{58071517-062A-424E-A7B7-7B79CA156886}" userId="S::kerrie.shanahan@esa.edu.au::ae473d9f-76e9-476f-892f-2674ea963af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7" dT="2025-09-02T02:24:12.44" personId="{2A1F6947-7DBC-4C61-8FE2-1D6E63859897}" id="{4B63BD1D-48E7-4E20-A56C-5F4E031937A8}">
    <text xml:space="preserve">This needs to be updated to out of 8 and the conditional formatting updated in line with the out of 8 column in Phase 12. </text>
  </threadedComment>
  <threadedComment ref="L7" dT="2025-09-04T07:47:26.38" personId="{7CEE6135-19A5-4DD9-B438-3FF646BF7A94}" id="{6B7C56E4-A7AF-4562-8BC4-F9EF876AAD75}" parentId="{4B63BD1D-48E7-4E20-A56C-5F4E031937A8}">
    <text>@Kerrie Shanahan can you pls check this for me? I think I have the whole tab done properly but would love another pair of eyes over it ☺️</text>
    <mentions>
      <mention mentionpersonId="{810247F5-E012-498A-915F-D0D41D2D19E6}" mentionId="{AE49755C-B4F9-4651-993E-74BFF0D91D37}" startIndex="0" length="16"/>
    </mentions>
  </threadedComment>
  <threadedComment ref="L7" dT="2025-09-09T02:15:35.76" personId="{2A1F6947-7DBC-4C61-8FE2-1D6E63859897}" id="{8860814A-CBC4-4B0D-AA22-74112F34C992}" parentId="{4B63BD1D-48E7-4E20-A56C-5F4E031937A8}">
    <text>@Liz Heynes I have checked this, and columns L, M and S aren’t showing any students reaching mastery, so the percentages are incorrect. Sorry, I’m not able to fix this for you!</text>
    <mentions>
      <mention mentionpersonId="{BBA57F0D-AC61-4B66-B047-9ED8EEC5125C}" mentionId="{42271017-49D1-4914-91EC-6F8DFA2B1AF7}" startIndex="0" length="11"/>
    </mentions>
  </threadedComment>
  <threadedComment ref="L7" dT="2025-09-09T02:31:15.47" personId="{7CEE6135-19A5-4DD9-B438-3FF646BF7A94}" id="{3309FC65-5D98-438E-B858-F60562740CA7}" parentId="{4B63BD1D-48E7-4E20-A56C-5F4E031937A8}">
    <text>@Kerrie Shanahan great catch, thanks! I think I have fixed it in L M and S, can you have a final check for me? Thanks!</text>
    <mentions>
      <mention mentionpersonId="{810247F5-E012-498A-915F-D0D41D2D19E6}" mentionId="{9A21FADE-90DA-44E0-99CE-156D11A19C17}" startIndex="0" length="16"/>
    </mentions>
  </threadedComment>
  <threadedComment ref="L7" dT="2025-09-09T05:59:13.40" personId="{58071517-062A-424E-A7B7-7B79CA156886}" id="{BD796582-F7DA-41E8-B227-14D5BCF66B01}" parentId="{4B63BD1D-48E7-4E20-A56C-5F4E031937A8}">
    <text>Checked and all good Liz. I have deleted all the data. If you're happy delete the comments, and this is done!</text>
  </threadedComment>
  <threadedComment ref="M7" dT="2025-09-02T02:27:10.40" personId="{2A1F6947-7DBC-4C61-8FE2-1D6E63859897}" id="{16DF4566-E3DE-400C-BC48-6C5C864F3485}">
    <text xml:space="preserve">This needs to be updated to out of 8 and the conditional formatting updated in line with the out of 8 column in Phase 12.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literacyhub.edu.au/search/literacy-hub-phonics-progression/" TargetMode="External"/><Relationship Id="rId2" Type="http://schemas.openxmlformats.org/officeDocument/2006/relationships/hyperlink" Target="https://fivefromfive.com.au/blog/print-to-speech-vs-speech-to-print-what-these-terms-mean-and-why-we-need-both-when-teaching-reading/" TargetMode="External"/><Relationship Id="rId1" Type="http://schemas.openxmlformats.org/officeDocument/2006/relationships/hyperlink" Target="https://files.eric.ed.gov/fulltext/ED526859.pdf" TargetMode="External"/><Relationship Id="rId6" Type="http://schemas.openxmlformats.org/officeDocument/2006/relationships/printerSettings" Target="../printerSettings/printerSettings1.bin"/><Relationship Id="rId5" Type="http://schemas.openxmlformats.org/officeDocument/2006/relationships/hyperlink" Target="http://www.literacyhub.edu.au/search/progress-monitoring-tools-phases-21-24/" TargetMode="External"/><Relationship Id="rId4" Type="http://schemas.openxmlformats.org/officeDocument/2006/relationships/hyperlink" Target="http://www.literacyhub.edu.au/understanding-literacy/professional-learning/phonics-pl/fluency-and-progress-monitorin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C99A-C7A6-457F-AE37-5AD356F24DF2}">
  <dimension ref="A1:M47"/>
  <sheetViews>
    <sheetView topLeftCell="A33" zoomScaleNormal="100" workbookViewId="0">
      <selection activeCell="B9" sqref="B9"/>
    </sheetView>
  </sheetViews>
  <sheetFormatPr defaultColWidth="9.21875" defaultRowHeight="14.4" x14ac:dyDescent="0.3"/>
  <cols>
    <col min="1" max="1" width="11.21875" style="8" customWidth="1"/>
    <col min="2" max="2" width="108.77734375" style="8" customWidth="1"/>
    <col min="3" max="3" width="11.21875" style="8" customWidth="1"/>
    <col min="4" max="4" width="102.77734375" style="8" customWidth="1"/>
    <col min="5" max="7" width="9.21875" style="8"/>
    <col min="8" max="8" width="27.5546875" style="8" customWidth="1"/>
    <col min="9" max="16384" width="9.21875" style="8"/>
  </cols>
  <sheetData>
    <row r="1" spans="1:13" x14ac:dyDescent="0.3">
      <c r="A1" s="74" t="s">
        <v>154</v>
      </c>
    </row>
    <row r="2" spans="1:13" ht="23.4" x14ac:dyDescent="0.45">
      <c r="B2" s="9" t="s">
        <v>211</v>
      </c>
    </row>
    <row r="3" spans="1:13" x14ac:dyDescent="0.3">
      <c r="B3" s="8" t="s">
        <v>155</v>
      </c>
    </row>
    <row r="5" spans="1:13" ht="19.5" customHeight="1" x14ac:dyDescent="0.3">
      <c r="B5" s="10" t="s">
        <v>0</v>
      </c>
    </row>
    <row r="6" spans="1:13" ht="48.6" customHeight="1" x14ac:dyDescent="0.3">
      <c r="B6" s="8" t="s">
        <v>148</v>
      </c>
    </row>
    <row r="7" spans="1:13" ht="18" customHeight="1" x14ac:dyDescent="0.3">
      <c r="B7" s="73" t="s">
        <v>149</v>
      </c>
    </row>
    <row r="8" spans="1:13" ht="112.95" customHeight="1" x14ac:dyDescent="0.3">
      <c r="A8" s="11"/>
      <c r="B8" s="11" t="s">
        <v>1</v>
      </c>
      <c r="C8" s="11"/>
      <c r="D8" s="11"/>
    </row>
    <row r="9" spans="1:13" ht="78" customHeight="1" x14ac:dyDescent="0.3">
      <c r="A9" s="11"/>
      <c r="B9" s="11" t="s">
        <v>2</v>
      </c>
      <c r="C9" s="11"/>
      <c r="D9" s="11"/>
    </row>
    <row r="10" spans="1:13" ht="14.7" customHeight="1" x14ac:dyDescent="0.3">
      <c r="A10" s="11"/>
      <c r="B10" s="11"/>
      <c r="C10" s="11"/>
      <c r="D10" s="11"/>
    </row>
    <row r="11" spans="1:13" ht="19.5" customHeight="1" x14ac:dyDescent="0.3">
      <c r="A11" s="12"/>
      <c r="B11" s="13" t="s">
        <v>3</v>
      </c>
      <c r="C11" s="11"/>
      <c r="D11" s="14"/>
    </row>
    <row r="12" spans="1:13" ht="46.2" customHeight="1" x14ac:dyDescent="0.3">
      <c r="A12" s="12"/>
      <c r="B12" s="15" t="s">
        <v>4</v>
      </c>
      <c r="C12" s="11"/>
      <c r="D12" s="14"/>
    </row>
    <row r="13" spans="1:13" ht="29.7" customHeight="1" x14ac:dyDescent="0.3">
      <c r="A13" s="16">
        <v>1</v>
      </c>
      <c r="B13" s="11" t="s">
        <v>5</v>
      </c>
      <c r="C13" s="11"/>
      <c r="M13" s="17"/>
    </row>
    <row r="14" spans="1:13" ht="29.7" customHeight="1" x14ac:dyDescent="0.3">
      <c r="A14" s="16">
        <v>2</v>
      </c>
      <c r="B14" s="11" t="s">
        <v>6</v>
      </c>
      <c r="C14" s="11"/>
      <c r="M14" s="17"/>
    </row>
    <row r="15" spans="1:13" ht="29.7" customHeight="1" x14ac:dyDescent="0.3">
      <c r="A15" s="16">
        <v>3</v>
      </c>
      <c r="B15" s="18" t="s">
        <v>7</v>
      </c>
      <c r="C15" s="11"/>
      <c r="M15" s="17"/>
    </row>
    <row r="16" spans="1:13" ht="29.7" customHeight="1" x14ac:dyDescent="0.3">
      <c r="A16" s="16">
        <v>4</v>
      </c>
      <c r="B16" s="18" t="s">
        <v>8</v>
      </c>
      <c r="C16" s="11"/>
      <c r="M16" s="17"/>
    </row>
    <row r="17" spans="1:4" ht="29.7" customHeight="1" x14ac:dyDescent="0.3">
      <c r="A17" s="16">
        <v>5</v>
      </c>
      <c r="B17" s="15" t="s">
        <v>9</v>
      </c>
      <c r="C17" s="11"/>
    </row>
    <row r="18" spans="1:4" ht="34.950000000000003" customHeight="1" x14ac:dyDescent="0.3">
      <c r="A18" s="16">
        <v>6</v>
      </c>
      <c r="B18" s="15" t="s">
        <v>10</v>
      </c>
      <c r="C18" s="11"/>
    </row>
    <row r="19" spans="1:4" ht="21.6" customHeight="1" x14ac:dyDescent="0.3">
      <c r="A19" s="16">
        <v>7</v>
      </c>
      <c r="B19" s="19" t="s">
        <v>11</v>
      </c>
      <c r="C19" s="11"/>
    </row>
    <row r="20" spans="1:4" ht="24" customHeight="1" x14ac:dyDescent="0.3">
      <c r="A20" s="16">
        <v>8</v>
      </c>
      <c r="B20" s="19" t="s">
        <v>12</v>
      </c>
      <c r="C20" s="11"/>
    </row>
    <row r="21" spans="1:4" ht="14.7" customHeight="1" x14ac:dyDescent="0.3">
      <c r="A21" s="16"/>
      <c r="B21" s="11"/>
      <c r="C21" s="11"/>
    </row>
    <row r="22" spans="1:4" ht="18" x14ac:dyDescent="0.3">
      <c r="A22" s="11"/>
      <c r="B22" s="13" t="s">
        <v>13</v>
      </c>
      <c r="C22" s="11"/>
    </row>
    <row r="23" spans="1:4" ht="52.2" customHeight="1" x14ac:dyDescent="0.3">
      <c r="A23" s="12"/>
      <c r="B23" s="11" t="s">
        <v>14</v>
      </c>
      <c r="C23" s="11"/>
      <c r="D23" s="11"/>
    </row>
    <row r="24" spans="1:4" ht="40.200000000000003" customHeight="1" x14ac:dyDescent="0.3">
      <c r="A24" s="12"/>
      <c r="B24" s="11" t="s">
        <v>15</v>
      </c>
      <c r="C24" s="11"/>
      <c r="D24" s="11"/>
    </row>
    <row r="25" spans="1:4" ht="64.95" customHeight="1" x14ac:dyDescent="0.3">
      <c r="A25" s="12"/>
      <c r="B25" s="21" t="s">
        <v>16</v>
      </c>
      <c r="C25" s="11"/>
      <c r="D25" s="11"/>
    </row>
    <row r="26" spans="1:4" ht="14.7" customHeight="1" x14ac:dyDescent="0.3">
      <c r="A26" s="16"/>
      <c r="B26" s="11"/>
      <c r="C26" s="11"/>
    </row>
    <row r="27" spans="1:4" ht="18" x14ac:dyDescent="0.3">
      <c r="A27" s="11"/>
      <c r="B27" s="13" t="s">
        <v>17</v>
      </c>
      <c r="C27" s="11"/>
      <c r="D27" s="11"/>
    </row>
    <row r="28" spans="1:4" ht="19.2" customHeight="1" x14ac:dyDescent="0.3">
      <c r="A28" s="11"/>
      <c r="B28" s="11" t="s">
        <v>18</v>
      </c>
      <c r="C28" s="11"/>
      <c r="D28" s="11"/>
    </row>
    <row r="29" spans="1:4" ht="34.200000000000003" customHeight="1" x14ac:dyDescent="0.3">
      <c r="A29" s="11"/>
      <c r="B29" s="11" t="s">
        <v>19</v>
      </c>
      <c r="C29" s="11"/>
      <c r="D29" s="11"/>
    </row>
    <row r="30" spans="1:4" ht="61.95" customHeight="1" x14ac:dyDescent="0.3">
      <c r="A30" s="12"/>
      <c r="B30" s="11" t="s">
        <v>20</v>
      </c>
      <c r="C30" s="11"/>
      <c r="D30" s="11"/>
    </row>
    <row r="31" spans="1:4" ht="37.049999999999997" customHeight="1" x14ac:dyDescent="0.3">
      <c r="A31" s="12"/>
      <c r="B31" s="11" t="s">
        <v>21</v>
      </c>
      <c r="C31" s="11"/>
      <c r="D31" s="11"/>
    </row>
    <row r="32" spans="1:4" ht="33.6" customHeight="1" x14ac:dyDescent="0.3">
      <c r="A32" s="11"/>
      <c r="B32" s="11" t="s">
        <v>22</v>
      </c>
      <c r="C32" s="11"/>
      <c r="D32" s="11"/>
    </row>
    <row r="33" spans="1:4" ht="47.7" customHeight="1" x14ac:dyDescent="0.3">
      <c r="A33" s="11"/>
      <c r="B33" s="11" t="s">
        <v>23</v>
      </c>
      <c r="C33" s="11"/>
      <c r="D33" s="11"/>
    </row>
    <row r="34" spans="1:4" ht="48.6" customHeight="1" x14ac:dyDescent="0.3">
      <c r="A34" s="11"/>
      <c r="B34" s="11" t="s">
        <v>24</v>
      </c>
      <c r="C34" s="11"/>
      <c r="D34" s="11"/>
    </row>
    <row r="35" spans="1:4" ht="48.6" customHeight="1" x14ac:dyDescent="0.3">
      <c r="A35" s="12"/>
      <c r="B35" s="11" t="s">
        <v>25</v>
      </c>
      <c r="C35" s="11"/>
      <c r="D35" s="11"/>
    </row>
    <row r="36" spans="1:4" ht="48.6" customHeight="1" x14ac:dyDescent="0.3">
      <c r="A36" s="12"/>
      <c r="B36" s="11" t="s">
        <v>26</v>
      </c>
      <c r="C36" s="11"/>
      <c r="D36" s="11"/>
    </row>
    <row r="37" spans="1:4" ht="46.95" customHeight="1" x14ac:dyDescent="0.3">
      <c r="A37" s="12"/>
      <c r="B37" s="11" t="s">
        <v>27</v>
      </c>
      <c r="C37" s="11"/>
      <c r="D37" s="11"/>
    </row>
    <row r="38" spans="1:4" ht="18" x14ac:dyDescent="0.3">
      <c r="A38" s="12"/>
      <c r="B38" s="13" t="s">
        <v>28</v>
      </c>
      <c r="C38" s="11"/>
      <c r="D38" s="11"/>
    </row>
    <row r="39" spans="1:4" ht="33.6" customHeight="1" x14ac:dyDescent="0.3">
      <c r="A39" s="12"/>
      <c r="B39" s="3" t="s">
        <v>29</v>
      </c>
      <c r="C39" s="11"/>
    </row>
    <row r="40" spans="1:4" x14ac:dyDescent="0.3">
      <c r="A40" s="11"/>
      <c r="B40" s="11"/>
      <c r="C40" s="11"/>
    </row>
    <row r="41" spans="1:4" ht="18" x14ac:dyDescent="0.3">
      <c r="A41" s="11"/>
      <c r="B41" s="10" t="s">
        <v>30</v>
      </c>
      <c r="C41" s="11"/>
    </row>
    <row r="42" spans="1:4" ht="14.7" customHeight="1" x14ac:dyDescent="0.3">
      <c r="B42" s="4" t="s">
        <v>31</v>
      </c>
    </row>
    <row r="43" spans="1:4" ht="14.7" customHeight="1" x14ac:dyDescent="0.3">
      <c r="B43" s="4" t="s">
        <v>32</v>
      </c>
    </row>
    <row r="44" spans="1:4" ht="14.7" customHeight="1" x14ac:dyDescent="0.3">
      <c r="A44" s="12"/>
      <c r="B44" s="53" t="s">
        <v>33</v>
      </c>
      <c r="C44" s="11"/>
    </row>
    <row r="45" spans="1:4" ht="14.7" customHeight="1" x14ac:dyDescent="0.3">
      <c r="B45" s="4" t="s">
        <v>34</v>
      </c>
    </row>
    <row r="46" spans="1:4" x14ac:dyDescent="0.3">
      <c r="A46" s="11"/>
      <c r="B46" s="11"/>
      <c r="C46" s="11"/>
    </row>
    <row r="47" spans="1:4" x14ac:dyDescent="0.3">
      <c r="B47" s="11"/>
    </row>
  </sheetData>
  <hyperlinks>
    <hyperlink ref="B45" r:id="rId1" display="Response to Intervention framework" xr:uid="{6A70873F-E23C-4632-A6CC-52B3FA0C1C69}"/>
    <hyperlink ref="B42" r:id="rId2" xr:uid="{468AA71E-5AD3-44EC-9D1A-024D32361CB4}"/>
    <hyperlink ref="B43" r:id="rId3" xr:uid="{4C41ACA8-5B31-473E-BED5-D116AECF7B0E}"/>
    <hyperlink ref="B44" r:id="rId4" xr:uid="{54FA1782-DB9A-408D-BA0D-D7E75AC42855}"/>
    <hyperlink ref="B7" r:id="rId5" xr:uid="{29A5A089-393D-40AD-A2C0-97B6BD39020A}"/>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2B34-07A4-4125-887A-A0045FE6D328}">
  <dimension ref="A1:X51"/>
  <sheetViews>
    <sheetView zoomScaleNormal="100" workbookViewId="0">
      <selection activeCell="F8" sqref="F8:W51"/>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10" width="6.21875" customWidth="1"/>
    <col min="11" max="12" width="12.5546875" customWidth="1"/>
    <col min="13" max="13" width="7.77734375" customWidth="1"/>
    <col min="14" max="14" width="11.21875" customWidth="1"/>
    <col min="15" max="16" width="7.21875" customWidth="1"/>
    <col min="17" max="18" width="12.5546875" customWidth="1"/>
    <col min="19" max="19" width="7.77734375" customWidth="1"/>
    <col min="20" max="20" width="10.77734375" customWidth="1"/>
    <col min="21" max="22" width="7.21875" customWidth="1"/>
    <col min="23" max="23" width="12.5546875" style="52" customWidth="1"/>
    <col min="24" max="24" width="60.44140625" customWidth="1"/>
  </cols>
  <sheetData>
    <row r="1" spans="1:24" s="29" customFormat="1" ht="21" x14ac:dyDescent="0.4">
      <c r="A1" s="22" t="s">
        <v>344</v>
      </c>
      <c r="B1" s="23" t="s">
        <v>343</v>
      </c>
      <c r="C1" s="23" t="s">
        <v>342</v>
      </c>
      <c r="D1" s="23"/>
      <c r="E1" s="24"/>
      <c r="F1" s="25"/>
      <c r="G1" s="25"/>
      <c r="H1" s="25"/>
      <c r="I1" s="25"/>
      <c r="J1" s="25"/>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5"/>
      <c r="G2" s="6"/>
      <c r="H2" s="6"/>
      <c r="I2" s="6"/>
      <c r="J2" s="6"/>
      <c r="K2" s="7" t="s">
        <v>39</v>
      </c>
      <c r="L2" s="7" t="s">
        <v>40</v>
      </c>
      <c r="M2" s="7" t="s">
        <v>41</v>
      </c>
      <c r="N2" s="7" t="s">
        <v>41</v>
      </c>
      <c r="O2" s="7" t="s">
        <v>41</v>
      </c>
      <c r="P2" s="7" t="s">
        <v>41</v>
      </c>
      <c r="Q2" s="7"/>
      <c r="R2" s="7"/>
      <c r="S2" s="7" t="s">
        <v>42</v>
      </c>
      <c r="T2" s="7" t="s">
        <v>42</v>
      </c>
      <c r="U2" s="7" t="s">
        <v>42</v>
      </c>
      <c r="V2" s="7" t="s">
        <v>42</v>
      </c>
      <c r="W2" s="34"/>
      <c r="X2" s="35"/>
    </row>
    <row r="3" spans="1:24" s="68" customFormat="1" ht="18" x14ac:dyDescent="0.35">
      <c r="A3" s="67"/>
      <c r="B3" s="67"/>
      <c r="E3" s="69"/>
      <c r="F3" s="70" t="s">
        <v>341</v>
      </c>
      <c r="G3" s="70" t="s">
        <v>340</v>
      </c>
      <c r="H3" s="70" t="s">
        <v>339</v>
      </c>
      <c r="I3" s="70" t="s">
        <v>338</v>
      </c>
      <c r="J3" s="70" t="s">
        <v>337</v>
      </c>
      <c r="K3" s="70" t="s">
        <v>48</v>
      </c>
      <c r="L3" s="78" t="s">
        <v>48</v>
      </c>
      <c r="M3" s="70" t="s">
        <v>336</v>
      </c>
      <c r="N3" s="70" t="s">
        <v>335</v>
      </c>
      <c r="O3" s="70" t="s">
        <v>334</v>
      </c>
      <c r="P3" s="70" t="s">
        <v>333</v>
      </c>
      <c r="Q3" s="70" t="s">
        <v>52</v>
      </c>
      <c r="R3" s="70" t="s">
        <v>53</v>
      </c>
      <c r="S3" s="70" t="s">
        <v>336</v>
      </c>
      <c r="T3" s="70" t="s">
        <v>335</v>
      </c>
      <c r="U3" s="70" t="s">
        <v>334</v>
      </c>
      <c r="V3" s="70" t="s">
        <v>333</v>
      </c>
      <c r="W3" s="71" t="s">
        <v>54</v>
      </c>
      <c r="X3" s="67"/>
    </row>
    <row r="4" spans="1:24" s="40" customFormat="1" ht="15.6" x14ac:dyDescent="0.3">
      <c r="A4" s="76" t="s">
        <v>55</v>
      </c>
      <c r="B4" s="76"/>
      <c r="C4" s="76"/>
      <c r="D4" s="76"/>
      <c r="E4" s="55" t="s">
        <v>56</v>
      </c>
      <c r="F4" s="40">
        <f>COUNTIF(F8:F51,"=1")</f>
        <v>0</v>
      </c>
      <c r="G4" s="40">
        <f>COUNTIF(G8:G51,"=2")</f>
        <v>0</v>
      </c>
      <c r="H4" s="40">
        <f>COUNTIF(H8:H51,"=1")</f>
        <v>0</v>
      </c>
      <c r="I4" s="40">
        <f>COUNTIF(I8:I51,"=1")</f>
        <v>0</v>
      </c>
      <c r="J4" s="40">
        <f>COUNTIF(J8:J51,"=1")</f>
        <v>0</v>
      </c>
      <c r="K4" s="40">
        <f>COUNTIFS(K8:K51, "&gt;4", K8:K51, "&lt;7")</f>
        <v>0</v>
      </c>
      <c r="L4" s="40">
        <f>COUNTIFS(L8:L51, "&gt;3", L8:L51, "&lt;6")</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55">
        <f>COUNTA(W8:W51)</f>
        <v>0</v>
      </c>
    </row>
    <row r="6" spans="1:24" s="40" customFormat="1" ht="13.5" customHeight="1" x14ac:dyDescent="0.3">
      <c r="A6" s="76"/>
      <c r="B6" s="76"/>
      <c r="C6" s="76"/>
      <c r="D6" s="76"/>
      <c r="E6" s="55" t="s">
        <v>58</v>
      </c>
      <c r="F6" s="58">
        <f>F4/B2</f>
        <v>0</v>
      </c>
      <c r="G6" s="58">
        <f>G4/B2</f>
        <v>0</v>
      </c>
      <c r="H6" s="83">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64</v>
      </c>
      <c r="G7" s="63" t="s">
        <v>127</v>
      </c>
      <c r="H7" s="63" t="s">
        <v>64</v>
      </c>
      <c r="I7" s="63" t="s">
        <v>64</v>
      </c>
      <c r="J7" s="63" t="s">
        <v>64</v>
      </c>
      <c r="K7" s="63" t="s">
        <v>117</v>
      </c>
      <c r="L7" s="63" t="s">
        <v>65</v>
      </c>
      <c r="M7" s="63" t="s">
        <v>64</v>
      </c>
      <c r="N7" s="63" t="s">
        <v>64</v>
      </c>
      <c r="O7" s="63" t="s">
        <v>64</v>
      </c>
      <c r="P7" s="63" t="s">
        <v>64</v>
      </c>
      <c r="Q7" s="63" t="s">
        <v>67</v>
      </c>
      <c r="R7" s="63" t="s">
        <v>117</v>
      </c>
      <c r="S7" s="63" t="s">
        <v>64</v>
      </c>
      <c r="T7" s="63" t="s">
        <v>64</v>
      </c>
      <c r="U7" s="63" t="s">
        <v>64</v>
      </c>
      <c r="V7" s="63" t="s">
        <v>64</v>
      </c>
      <c r="W7" s="64" t="s">
        <v>67</v>
      </c>
      <c r="X7" s="65" t="s">
        <v>68</v>
      </c>
    </row>
    <row r="8" spans="1:24" x14ac:dyDescent="0.3">
      <c r="A8" s="1" t="s">
        <v>118</v>
      </c>
      <c r="B8" s="1"/>
      <c r="C8" s="1"/>
      <c r="D8" s="1"/>
      <c r="E8" s="51"/>
      <c r="F8" s="1"/>
      <c r="G8" s="1"/>
      <c r="H8" s="1"/>
      <c r="I8" s="1"/>
      <c r="J8" s="1"/>
      <c r="K8" s="1"/>
      <c r="L8" s="1"/>
      <c r="M8" s="1"/>
      <c r="N8" s="1"/>
      <c r="O8" s="1"/>
      <c r="P8" s="1"/>
      <c r="Q8" s="1"/>
      <c r="R8" s="1"/>
      <c r="S8" s="1"/>
      <c r="T8" s="1"/>
      <c r="U8" s="1"/>
      <c r="V8" s="1"/>
      <c r="W8" s="51"/>
    </row>
    <row r="9" spans="1:24" x14ac:dyDescent="0.3">
      <c r="A9" s="1"/>
      <c r="B9" s="1"/>
      <c r="C9" s="1"/>
      <c r="D9" s="1"/>
      <c r="E9" s="51"/>
      <c r="F9" s="1"/>
      <c r="G9" s="1"/>
      <c r="H9" s="1"/>
      <c r="I9" s="1"/>
      <c r="J9" s="1"/>
      <c r="K9" s="1"/>
      <c r="L9" s="1"/>
      <c r="M9" s="1"/>
      <c r="N9" s="1"/>
      <c r="O9" s="1"/>
      <c r="P9" s="1"/>
      <c r="Q9" s="1"/>
      <c r="R9" s="1"/>
      <c r="S9" s="1"/>
      <c r="T9" s="1"/>
      <c r="U9" s="1"/>
      <c r="V9" s="1"/>
      <c r="W9" s="51"/>
    </row>
    <row r="10" spans="1:24" x14ac:dyDescent="0.3">
      <c r="A10" s="1"/>
      <c r="B10" s="1"/>
      <c r="C10" s="1"/>
      <c r="D10" s="1"/>
      <c r="E10" s="51"/>
      <c r="F10" s="1"/>
      <c r="G10" s="1"/>
      <c r="H10" s="1"/>
      <c r="I10" s="1"/>
      <c r="J10" s="1"/>
      <c r="K10" s="1"/>
      <c r="L10" s="1"/>
      <c r="M10" s="1"/>
      <c r="N10" s="1"/>
      <c r="O10" s="1"/>
      <c r="P10" s="1"/>
      <c r="Q10" s="1"/>
      <c r="R10" s="1"/>
      <c r="S10" s="1"/>
      <c r="T10" s="1"/>
      <c r="U10" s="1"/>
      <c r="V10" s="1"/>
      <c r="W10" s="51"/>
    </row>
    <row r="11" spans="1:24" x14ac:dyDescent="0.3">
      <c r="A11" s="1"/>
      <c r="B11" s="1"/>
      <c r="C11" s="1"/>
      <c r="D11" s="1"/>
      <c r="E11" s="51"/>
      <c r="F11" s="1"/>
      <c r="G11" s="1"/>
      <c r="H11" s="1"/>
      <c r="I11" s="1"/>
      <c r="J11" s="1"/>
      <c r="K11" s="1"/>
      <c r="L11" s="1"/>
      <c r="M11" s="1"/>
      <c r="N11" s="1"/>
      <c r="O11" s="1"/>
      <c r="P11" s="1"/>
      <c r="Q11" s="1"/>
      <c r="R11" s="1"/>
      <c r="S11" s="1"/>
      <c r="T11" s="1"/>
      <c r="U11" s="1"/>
      <c r="V11" s="1"/>
      <c r="W11" s="51"/>
    </row>
    <row r="12" spans="1:24" x14ac:dyDescent="0.3">
      <c r="A12" s="1"/>
      <c r="B12" s="1"/>
      <c r="C12" s="1"/>
      <c r="D12" s="1"/>
      <c r="E12" s="51"/>
      <c r="F12" s="1"/>
      <c r="G12" s="1"/>
      <c r="H12" s="1"/>
      <c r="I12" s="1"/>
      <c r="J12" s="1"/>
      <c r="K12" s="1"/>
      <c r="L12" s="1"/>
      <c r="M12" s="1"/>
      <c r="N12" s="1"/>
      <c r="O12" s="1"/>
      <c r="P12" s="1"/>
      <c r="Q12" s="1"/>
      <c r="R12" s="1"/>
      <c r="S12" s="1"/>
      <c r="T12" s="1"/>
      <c r="U12" s="1"/>
      <c r="V12" s="1"/>
      <c r="W12" s="51"/>
    </row>
    <row r="13" spans="1:24" x14ac:dyDescent="0.3">
      <c r="A13" s="1"/>
      <c r="B13" s="1"/>
      <c r="C13" s="1"/>
      <c r="D13" s="1"/>
      <c r="E13" s="51"/>
      <c r="F13" s="1"/>
      <c r="G13" s="1"/>
      <c r="H13" s="1"/>
      <c r="I13" s="1"/>
      <c r="J13" s="1"/>
      <c r="K13" s="1"/>
      <c r="L13" s="1"/>
      <c r="M13" s="1"/>
      <c r="N13" s="1"/>
      <c r="O13" s="1"/>
      <c r="P13" s="1"/>
      <c r="Q13" s="1"/>
      <c r="R13" s="1"/>
      <c r="S13" s="1"/>
      <c r="T13" s="1"/>
      <c r="U13" s="1"/>
      <c r="V13" s="1"/>
      <c r="W13" s="51"/>
    </row>
    <row r="14" spans="1:24" x14ac:dyDescent="0.3">
      <c r="A14" s="1"/>
      <c r="B14" s="1"/>
      <c r="C14" s="1"/>
      <c r="D14" s="1"/>
      <c r="E14" s="51"/>
      <c r="F14" s="1"/>
      <c r="G14" s="1"/>
      <c r="H14" s="1"/>
      <c r="I14" s="1"/>
      <c r="J14" s="1"/>
      <c r="K14" s="1"/>
      <c r="L14" s="1"/>
      <c r="M14" s="1"/>
      <c r="N14" s="1"/>
      <c r="O14" s="1"/>
      <c r="P14" s="1"/>
      <c r="Q14" s="1"/>
      <c r="R14" s="1"/>
      <c r="S14" s="1"/>
      <c r="T14" s="1"/>
      <c r="U14" s="1"/>
      <c r="V14" s="1"/>
      <c r="W14" s="51"/>
    </row>
    <row r="15" spans="1:24" x14ac:dyDescent="0.3">
      <c r="A15" s="1"/>
      <c r="B15" s="1"/>
      <c r="C15" s="1"/>
      <c r="D15" s="1"/>
      <c r="E15" s="51"/>
      <c r="F15" s="1"/>
      <c r="G15" s="1"/>
      <c r="H15" s="1"/>
      <c r="I15" s="1"/>
      <c r="J15" s="1"/>
      <c r="K15" s="1"/>
      <c r="L15" s="1"/>
      <c r="M15" s="1"/>
      <c r="N15" s="1"/>
      <c r="O15" s="1"/>
      <c r="P15" s="1"/>
      <c r="Q15" s="1"/>
      <c r="R15" s="1"/>
      <c r="S15" s="1"/>
      <c r="T15" s="1"/>
      <c r="U15" s="1"/>
      <c r="V15" s="1"/>
      <c r="W15" s="51"/>
    </row>
    <row r="16" spans="1:24" x14ac:dyDescent="0.3">
      <c r="A16" s="1"/>
      <c r="B16" s="1"/>
      <c r="C16" s="1"/>
      <c r="D16" s="1"/>
      <c r="E16" s="51"/>
      <c r="F16" s="1"/>
      <c r="G16" s="1"/>
      <c r="H16" s="1"/>
      <c r="I16" s="1"/>
      <c r="J16" s="1"/>
      <c r="L16" s="1"/>
    </row>
    <row r="17" spans="1:14" x14ac:dyDescent="0.3">
      <c r="A17" s="1"/>
      <c r="B17" s="1"/>
      <c r="C17" s="1"/>
      <c r="D17" s="1"/>
      <c r="E17" s="51"/>
      <c r="F17" s="1"/>
      <c r="G17" s="1"/>
      <c r="H17" s="1"/>
      <c r="I17" s="1"/>
      <c r="J17" s="1"/>
      <c r="M17" s="1"/>
      <c r="N17" s="1"/>
    </row>
    <row r="18" spans="1:14" x14ac:dyDescent="0.3">
      <c r="A18" s="1"/>
      <c r="B18" s="1"/>
      <c r="C18" s="1"/>
      <c r="D18" s="1"/>
      <c r="E18" s="51"/>
      <c r="F18" s="1"/>
      <c r="G18" s="1"/>
      <c r="H18" s="1"/>
    </row>
    <row r="19" spans="1:14" x14ac:dyDescent="0.3">
      <c r="A19" s="1"/>
      <c r="B19" s="1"/>
      <c r="C19" s="1"/>
      <c r="D19" s="1"/>
      <c r="E19" s="51"/>
      <c r="F19" s="1"/>
      <c r="G19" s="1"/>
      <c r="H19" s="1"/>
      <c r="I19" s="1"/>
      <c r="J19" s="1"/>
    </row>
    <row r="20" spans="1:14" x14ac:dyDescent="0.3">
      <c r="A20" s="1"/>
      <c r="B20" s="1"/>
      <c r="C20" s="1"/>
      <c r="D20" s="1"/>
      <c r="E20" s="51"/>
      <c r="F20" s="1"/>
      <c r="G20" s="1"/>
      <c r="H20" s="1"/>
      <c r="I20" s="1"/>
      <c r="J20" s="1"/>
    </row>
    <row r="21" spans="1:14" x14ac:dyDescent="0.3">
      <c r="A21" s="1"/>
      <c r="B21" s="1"/>
      <c r="C21" s="1"/>
      <c r="D21" s="1"/>
      <c r="E21" s="51"/>
      <c r="F21" s="1"/>
      <c r="G21" s="1"/>
      <c r="H21" s="1"/>
      <c r="I21" s="1"/>
      <c r="J21" s="1"/>
      <c r="K21" s="1"/>
    </row>
    <row r="22" spans="1:14" x14ac:dyDescent="0.3">
      <c r="A22" s="1"/>
      <c r="B22" s="1"/>
      <c r="C22" s="1"/>
      <c r="D22" s="1"/>
      <c r="E22" s="51"/>
      <c r="F22" s="1"/>
      <c r="G22" s="1"/>
      <c r="H22" s="1"/>
      <c r="I22" s="1"/>
      <c r="J22" s="1"/>
    </row>
    <row r="23" spans="1:14" x14ac:dyDescent="0.3">
      <c r="A23" s="1"/>
      <c r="B23" s="1"/>
      <c r="C23" s="1"/>
      <c r="D23" s="1"/>
      <c r="E23" s="51"/>
      <c r="F23" s="1"/>
      <c r="G23" s="1"/>
      <c r="H23" s="1"/>
      <c r="I23" s="1"/>
      <c r="J23" s="1"/>
    </row>
    <row r="24" spans="1:14" x14ac:dyDescent="0.3">
      <c r="A24" s="1"/>
      <c r="B24" s="1"/>
      <c r="C24" s="1"/>
      <c r="D24" s="1"/>
      <c r="E24" s="51"/>
      <c r="F24" s="1"/>
      <c r="G24" s="1"/>
      <c r="H24" s="1"/>
      <c r="I24" s="1"/>
      <c r="J24" s="1"/>
    </row>
    <row r="25" spans="1:14" x14ac:dyDescent="0.3">
      <c r="A25" s="1"/>
      <c r="B25" s="1"/>
      <c r="C25" s="1"/>
      <c r="D25" s="1"/>
      <c r="E25" s="51"/>
      <c r="F25" s="1"/>
      <c r="G25" s="1"/>
      <c r="H25" s="1"/>
      <c r="I25" s="1"/>
      <c r="J25" s="1"/>
    </row>
    <row r="26" spans="1:14" x14ac:dyDescent="0.3">
      <c r="A26" s="1"/>
      <c r="B26" s="1"/>
      <c r="C26" s="1"/>
      <c r="D26" s="1"/>
      <c r="E26" s="51"/>
      <c r="F26" s="1"/>
      <c r="G26" s="1"/>
      <c r="H26" s="1"/>
      <c r="I26" s="1"/>
      <c r="J26" s="1"/>
    </row>
    <row r="27" spans="1:14" x14ac:dyDescent="0.3">
      <c r="A27" s="1"/>
      <c r="B27" s="1"/>
      <c r="C27" s="1"/>
      <c r="D27" s="1"/>
      <c r="E27" s="51"/>
      <c r="F27" s="1"/>
      <c r="G27" s="1"/>
      <c r="H27" s="1"/>
      <c r="I27" s="1"/>
      <c r="J27" s="1"/>
    </row>
    <row r="28" spans="1:14" x14ac:dyDescent="0.3">
      <c r="A28" s="1"/>
      <c r="B28" s="1"/>
      <c r="C28" s="1"/>
      <c r="D28" s="1"/>
      <c r="E28" s="51"/>
      <c r="F28" s="1"/>
      <c r="G28" s="1"/>
      <c r="H28" s="1"/>
      <c r="I28" s="1"/>
      <c r="J28" s="1"/>
    </row>
    <row r="29" spans="1:14" x14ac:dyDescent="0.3">
      <c r="A29" s="1"/>
      <c r="B29" s="1"/>
      <c r="C29" s="1"/>
      <c r="D29" s="1"/>
      <c r="E29" s="51"/>
      <c r="F29" s="1"/>
      <c r="G29" s="1"/>
      <c r="H29" s="1"/>
      <c r="I29" s="1"/>
      <c r="J29" s="1"/>
    </row>
    <row r="30" spans="1:14" x14ac:dyDescent="0.3">
      <c r="A30" s="1"/>
      <c r="B30" s="1"/>
      <c r="C30" s="1"/>
      <c r="D30" s="1"/>
      <c r="E30" s="51"/>
      <c r="F30" s="1"/>
      <c r="G30" s="1"/>
      <c r="H30" s="1"/>
      <c r="I30" s="1"/>
      <c r="J30" s="1"/>
    </row>
    <row r="31" spans="1:14" x14ac:dyDescent="0.3">
      <c r="A31" s="1"/>
      <c r="B31" s="1"/>
      <c r="C31" s="1"/>
      <c r="D31" s="1"/>
      <c r="E31" s="51"/>
      <c r="F31" s="1"/>
      <c r="G31" s="1"/>
      <c r="H31" s="1"/>
      <c r="I31" s="1"/>
      <c r="J31" s="1"/>
    </row>
    <row r="32" spans="1:14"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3" s="72" customFormat="1" x14ac:dyDescent="0.3">
      <c r="E51" s="56"/>
      <c r="W51" s="56"/>
    </row>
  </sheetData>
  <mergeCells count="1">
    <mergeCell ref="A4:D6"/>
  </mergeCells>
  <conditionalFormatting sqref="A8:A51">
    <cfRule type="notContainsBlanks" dxfId="364" priority="5">
      <formula>LEN(TRIM(A8))&gt;0</formula>
    </cfRule>
    <cfRule type="expression" dxfId="363" priority="18">
      <formula>OR(ISNUMBER(F8:X8),ISTEXT(F8:X8))</formula>
    </cfRule>
  </conditionalFormatting>
  <conditionalFormatting sqref="F8:F51 H8:J51 M8:P51 S8:V51">
    <cfRule type="containsText" dxfId="362" priority="6" operator="containsText" text="1">
      <formula>NOT(ISERROR(SEARCH("1",F8)))</formula>
    </cfRule>
  </conditionalFormatting>
  <conditionalFormatting sqref="F6:W6">
    <cfRule type="cellIs" dxfId="361" priority="9" operator="between">
      <formula>0.8</formula>
      <formula>1</formula>
    </cfRule>
    <cfRule type="cellIs" dxfId="360" priority="11" operator="between">
      <formula>0</formula>
      <formula>0.79</formula>
    </cfRule>
  </conditionalFormatting>
  <conditionalFormatting sqref="F8:W51">
    <cfRule type="containsText" dxfId="359" priority="17" operator="containsText" text="0">
      <formula>NOT(ISERROR(SEARCH("0",F8)))</formula>
    </cfRule>
  </conditionalFormatting>
  <conditionalFormatting sqref="G8:G51">
    <cfRule type="containsText" dxfId="358" priority="7" operator="containsText" text="1">
      <formula>NOT(ISERROR(SEARCH("1",G8)))</formula>
    </cfRule>
    <cfRule type="containsText" dxfId="357" priority="8" operator="containsText" text="2">
      <formula>NOT(ISERROR(SEARCH("2",G8)))</formula>
    </cfRule>
  </conditionalFormatting>
  <conditionalFormatting sqref="K8:K51 R8:R51">
    <cfRule type="containsText" dxfId="356" priority="2" operator="containsText" text="6">
      <formula>NOT(ISERROR(SEARCH("6",K8)))</formula>
    </cfRule>
    <cfRule type="containsText" dxfId="355" priority="3" operator="containsText" text="5">
      <formula>NOT(ISERROR(SEARCH("5",K8)))</formula>
    </cfRule>
  </conditionalFormatting>
  <conditionalFormatting sqref="K8:K51">
    <cfRule type="containsText" dxfId="354" priority="10" operator="containsText" text="4">
      <formula>NOT(ISERROR(SEARCH("4",K8)))</formula>
    </cfRule>
  </conditionalFormatting>
  <conditionalFormatting sqref="L8:L51">
    <cfRule type="containsText" dxfId="353" priority="1" operator="containsText" text="5">
      <formula>NOT(ISERROR(SEARCH("5",L8)))</formula>
    </cfRule>
    <cfRule type="containsText" dxfId="352" priority="4" operator="containsText" text="4">
      <formula>NOT(ISERROR(SEARCH("4",L8)))</formula>
    </cfRule>
  </conditionalFormatting>
  <conditionalFormatting sqref="Q8:Q51 W8:W51">
    <cfRule type="containsText" dxfId="351" priority="13" operator="containsText" text="3">
      <formula>NOT(ISERROR(SEARCH("3",Q8)))</formula>
    </cfRule>
  </conditionalFormatting>
  <conditionalFormatting sqref="Q8:R51 W8:W51 K8:L51">
    <cfRule type="containsText" dxfId="350" priority="15" operator="containsText" text="2">
      <formula>NOT(ISERROR(SEARCH("2",K8)))</formula>
    </cfRule>
    <cfRule type="containsText" dxfId="349" priority="16" operator="containsText" text="1">
      <formula>NOT(ISERROR(SEARCH("1",K8)))</formula>
    </cfRule>
  </conditionalFormatting>
  <conditionalFormatting sqref="R8:R51 K8:L51">
    <cfRule type="containsText" dxfId="348" priority="14" operator="containsText" text="3">
      <formula>NOT(ISERROR(SEARCH("3",K8)))</formula>
    </cfRule>
  </conditionalFormatting>
  <conditionalFormatting sqref="R8:R51">
    <cfRule type="containsText" dxfId="347" priority="12" operator="containsText" text="4">
      <formula>NOT(ISERROR(SEARCH("4",R8)))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C64D03B0-4931-4BF0-A41F-84D1B805D31B}">
      <formula1>7</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55F7-3DAE-48BF-A897-091E5AD73C9A}">
  <dimension ref="A1:X51"/>
  <sheetViews>
    <sheetView topLeftCell="C1" zoomScaleNormal="100" workbookViewId="0">
      <selection activeCell="F8" sqref="F8:W51"/>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10" width="6.21875" customWidth="1"/>
    <col min="11" max="12" width="12.5546875" customWidth="1"/>
    <col min="13" max="13" width="7.77734375" customWidth="1"/>
    <col min="14" max="14" width="8.44140625" customWidth="1"/>
    <col min="15" max="15" width="10" customWidth="1"/>
    <col min="16" max="16" width="7.21875" customWidth="1"/>
    <col min="17" max="18" width="12.5546875" customWidth="1"/>
    <col min="19" max="19" width="7.77734375" customWidth="1"/>
    <col min="20" max="20" width="8.5546875" customWidth="1"/>
    <col min="21" max="21" width="10.21875" customWidth="1"/>
    <col min="22" max="22" width="7.21875" customWidth="1"/>
    <col min="23" max="23" width="12.5546875" style="52" customWidth="1"/>
    <col min="24" max="24" width="60.44140625" customWidth="1"/>
  </cols>
  <sheetData>
    <row r="1" spans="1:24" s="29" customFormat="1" ht="21" x14ac:dyDescent="0.4">
      <c r="A1" s="22" t="s">
        <v>332</v>
      </c>
      <c r="B1" s="79" t="s">
        <v>331</v>
      </c>
      <c r="C1" s="23" t="s">
        <v>330</v>
      </c>
      <c r="D1" s="23"/>
      <c r="E1" s="24"/>
      <c r="F1" s="25"/>
      <c r="G1" s="25"/>
      <c r="H1" s="25"/>
      <c r="I1" s="25"/>
      <c r="J1" s="25"/>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5"/>
      <c r="G2" s="6"/>
      <c r="H2" s="6"/>
      <c r="I2" s="6"/>
      <c r="J2" s="6"/>
      <c r="K2" s="7" t="s">
        <v>39</v>
      </c>
      <c r="L2" s="7" t="s">
        <v>40</v>
      </c>
      <c r="M2" s="7" t="s">
        <v>41</v>
      </c>
      <c r="N2" s="7" t="s">
        <v>41</v>
      </c>
      <c r="O2" s="7" t="s">
        <v>41</v>
      </c>
      <c r="P2" s="7" t="s">
        <v>41</v>
      </c>
      <c r="Q2" s="7"/>
      <c r="R2" s="7"/>
      <c r="S2" s="7" t="s">
        <v>42</v>
      </c>
      <c r="T2" s="7" t="s">
        <v>42</v>
      </c>
      <c r="U2" s="7" t="s">
        <v>42</v>
      </c>
      <c r="V2" s="7" t="s">
        <v>42</v>
      </c>
      <c r="W2" s="34"/>
      <c r="X2" s="35"/>
    </row>
    <row r="3" spans="1:24" s="68" customFormat="1" ht="18" x14ac:dyDescent="0.35">
      <c r="A3" s="67"/>
      <c r="B3" s="67"/>
      <c r="E3" s="69"/>
      <c r="F3" s="70" t="s">
        <v>329</v>
      </c>
      <c r="G3" s="70" t="s">
        <v>328</v>
      </c>
      <c r="H3" s="70" t="s">
        <v>327</v>
      </c>
      <c r="I3" s="70" t="s">
        <v>326</v>
      </c>
      <c r="J3" s="70" t="s">
        <v>325</v>
      </c>
      <c r="K3" s="70" t="s">
        <v>48</v>
      </c>
      <c r="L3" s="78" t="s">
        <v>48</v>
      </c>
      <c r="M3" s="70" t="s">
        <v>324</v>
      </c>
      <c r="N3" s="70" t="s">
        <v>323</v>
      </c>
      <c r="O3" s="70" t="s">
        <v>322</v>
      </c>
      <c r="P3" s="70" t="s">
        <v>321</v>
      </c>
      <c r="Q3" s="70" t="s">
        <v>52</v>
      </c>
      <c r="R3" s="70" t="s">
        <v>53</v>
      </c>
      <c r="S3" s="70" t="s">
        <v>324</v>
      </c>
      <c r="T3" s="70" t="s">
        <v>323</v>
      </c>
      <c r="U3" s="70" t="s">
        <v>322</v>
      </c>
      <c r="V3" s="70" t="s">
        <v>321</v>
      </c>
      <c r="W3" s="71" t="s">
        <v>54</v>
      </c>
      <c r="X3" s="67"/>
    </row>
    <row r="4" spans="1:24" s="40" customFormat="1" ht="15.6" x14ac:dyDescent="0.3">
      <c r="A4" s="76" t="s">
        <v>55</v>
      </c>
      <c r="B4" s="76"/>
      <c r="C4" s="76"/>
      <c r="D4" s="76"/>
      <c r="E4" s="55" t="s">
        <v>56</v>
      </c>
      <c r="F4" s="40">
        <f>COUNTIF(F8:F51,"=1")</f>
        <v>0</v>
      </c>
      <c r="G4" s="40">
        <f>COUNTIF(G8:G51,"=1")</f>
        <v>0</v>
      </c>
      <c r="H4" s="40">
        <f>COUNTIF(H8:H51,"=1")</f>
        <v>0</v>
      </c>
      <c r="I4" s="40">
        <f>COUNTIF(I8:I51,"=1")</f>
        <v>0</v>
      </c>
      <c r="J4" s="40">
        <f>COUNTIF(J8:J51,"=2")</f>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55">
        <f>COUNTA(W8:W51)</f>
        <v>0</v>
      </c>
      <c r="X5" s="57"/>
    </row>
    <row r="6" spans="1:24"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64</v>
      </c>
      <c r="G7" s="63" t="s">
        <v>64</v>
      </c>
      <c r="H7" s="63" t="s">
        <v>64</v>
      </c>
      <c r="I7" s="63" t="s">
        <v>64</v>
      </c>
      <c r="J7" s="63" t="s">
        <v>127</v>
      </c>
      <c r="K7" s="63" t="s">
        <v>117</v>
      </c>
      <c r="L7" s="63" t="s">
        <v>117</v>
      </c>
      <c r="M7" s="63" t="s">
        <v>64</v>
      </c>
      <c r="N7" s="63" t="s">
        <v>64</v>
      </c>
      <c r="O7" s="63" t="s">
        <v>64</v>
      </c>
      <c r="P7" s="63" t="s">
        <v>64</v>
      </c>
      <c r="Q7" s="63" t="s">
        <v>67</v>
      </c>
      <c r="R7" s="63" t="s">
        <v>117</v>
      </c>
      <c r="S7" s="63" t="s">
        <v>64</v>
      </c>
      <c r="T7" s="63" t="s">
        <v>64</v>
      </c>
      <c r="U7" s="63" t="s">
        <v>64</v>
      </c>
      <c r="V7" s="63" t="s">
        <v>64</v>
      </c>
      <c r="W7" s="64" t="s">
        <v>67</v>
      </c>
      <c r="X7" s="65" t="s">
        <v>68</v>
      </c>
    </row>
    <row r="8" spans="1:24" x14ac:dyDescent="0.3">
      <c r="A8" s="1" t="s">
        <v>118</v>
      </c>
      <c r="B8" s="1"/>
      <c r="C8" s="1"/>
      <c r="D8" s="1"/>
      <c r="E8" s="51"/>
      <c r="F8" s="1"/>
      <c r="G8" s="1"/>
      <c r="H8" s="1"/>
      <c r="I8" s="1"/>
      <c r="J8" s="1"/>
      <c r="K8" s="1"/>
      <c r="L8" s="1"/>
      <c r="M8" s="1"/>
      <c r="N8" s="1"/>
      <c r="O8" s="1"/>
      <c r="P8" s="1"/>
      <c r="Q8" s="1"/>
      <c r="R8" s="1"/>
      <c r="S8" s="1"/>
      <c r="T8" s="1"/>
      <c r="U8" s="1"/>
      <c r="V8" s="1"/>
      <c r="W8" s="51"/>
    </row>
    <row r="9" spans="1:24" x14ac:dyDescent="0.3">
      <c r="A9" s="1"/>
      <c r="B9" s="1"/>
      <c r="C9" s="1"/>
      <c r="D9" s="1"/>
      <c r="E9" s="51"/>
      <c r="F9" s="1"/>
      <c r="G9" s="1"/>
      <c r="H9" s="1"/>
      <c r="I9" s="1"/>
      <c r="J9" s="1"/>
      <c r="K9" s="1"/>
      <c r="L9" s="1"/>
      <c r="M9" s="1"/>
      <c r="N9" s="1"/>
      <c r="O9" s="1"/>
      <c r="P9" s="1"/>
      <c r="Q9" s="1"/>
      <c r="R9" s="1"/>
      <c r="S9" s="1"/>
      <c r="T9" s="1"/>
      <c r="U9" s="1"/>
      <c r="V9" s="1"/>
      <c r="W9" s="51"/>
    </row>
    <row r="10" spans="1:24" x14ac:dyDescent="0.3">
      <c r="A10" s="1"/>
      <c r="B10" s="1"/>
      <c r="C10" s="1"/>
      <c r="D10" s="1"/>
      <c r="E10" s="51"/>
      <c r="F10" s="1"/>
      <c r="G10" s="1"/>
      <c r="H10" s="1"/>
      <c r="I10" s="1"/>
      <c r="J10" s="1"/>
      <c r="K10" s="1"/>
      <c r="L10" s="1"/>
      <c r="M10" s="1"/>
      <c r="N10" s="1"/>
      <c r="O10" s="1"/>
      <c r="P10" s="1"/>
      <c r="Q10" s="1"/>
      <c r="R10" s="1"/>
      <c r="S10" s="1"/>
      <c r="T10" s="1"/>
      <c r="U10" s="1"/>
      <c r="V10" s="1"/>
      <c r="W10" s="51"/>
    </row>
    <row r="11" spans="1:24" x14ac:dyDescent="0.3">
      <c r="A11" s="1"/>
      <c r="B11" s="1"/>
      <c r="C11" s="1"/>
      <c r="D11" s="1"/>
      <c r="E11" s="51"/>
      <c r="F11" s="1"/>
      <c r="G11" s="1"/>
      <c r="H11" s="1"/>
      <c r="I11" s="1"/>
      <c r="J11" s="1"/>
      <c r="K11" s="1"/>
      <c r="L11" s="1"/>
      <c r="M11" s="1"/>
      <c r="N11" s="1"/>
      <c r="O11" s="1"/>
      <c r="P11" s="1"/>
      <c r="Q11" s="1"/>
      <c r="R11" s="1"/>
      <c r="S11" s="1"/>
      <c r="T11" s="1"/>
      <c r="U11" s="1"/>
      <c r="V11" s="1"/>
      <c r="W11" s="51"/>
    </row>
    <row r="12" spans="1:24" x14ac:dyDescent="0.3">
      <c r="A12" s="1"/>
      <c r="B12" s="1"/>
      <c r="C12" s="1"/>
      <c r="D12" s="1"/>
      <c r="E12" s="51"/>
      <c r="F12" s="1"/>
      <c r="G12" s="1"/>
      <c r="H12" s="1"/>
      <c r="I12" s="1"/>
      <c r="J12" s="1"/>
      <c r="K12" s="1"/>
      <c r="L12" s="1"/>
      <c r="M12" s="1"/>
      <c r="N12" s="1"/>
      <c r="O12" s="1"/>
      <c r="P12" s="1"/>
      <c r="Q12" s="1"/>
      <c r="R12" s="1"/>
      <c r="S12" s="1"/>
      <c r="T12" s="1"/>
      <c r="U12" s="1"/>
      <c r="V12" s="1"/>
      <c r="W12" s="51"/>
    </row>
    <row r="13" spans="1:24" x14ac:dyDescent="0.3">
      <c r="A13" s="1"/>
      <c r="B13" s="1"/>
      <c r="C13" s="1"/>
      <c r="D13" s="1"/>
      <c r="E13" s="51"/>
      <c r="F13" s="1"/>
      <c r="G13" s="1"/>
      <c r="H13" s="1"/>
      <c r="I13" s="1"/>
      <c r="J13" s="1"/>
      <c r="K13" s="1"/>
      <c r="L13" s="1"/>
      <c r="M13" s="1"/>
      <c r="N13" s="1"/>
      <c r="O13" s="1"/>
      <c r="P13" s="1"/>
      <c r="Q13" s="1"/>
      <c r="R13" s="1"/>
      <c r="S13" s="1"/>
      <c r="T13" s="1"/>
      <c r="U13" s="1"/>
      <c r="V13" s="1"/>
      <c r="W13" s="51"/>
    </row>
    <row r="14" spans="1:24" x14ac:dyDescent="0.3">
      <c r="A14" s="1"/>
      <c r="B14" s="1"/>
      <c r="C14" s="1"/>
      <c r="D14" s="1"/>
      <c r="E14" s="51"/>
      <c r="F14" s="1"/>
      <c r="G14" s="1"/>
      <c r="H14" s="1"/>
      <c r="I14" s="1"/>
      <c r="J14" s="1"/>
      <c r="K14" s="1"/>
      <c r="L14" s="1"/>
      <c r="M14" s="1"/>
      <c r="N14" s="1"/>
      <c r="O14" s="1"/>
      <c r="P14" s="1"/>
      <c r="Q14" s="1"/>
      <c r="R14" s="1"/>
      <c r="S14" s="1"/>
      <c r="T14" s="1"/>
      <c r="U14" s="1"/>
      <c r="V14" s="1"/>
      <c r="W14" s="51"/>
    </row>
    <row r="15" spans="1:24" x14ac:dyDescent="0.3">
      <c r="A15" s="1"/>
      <c r="B15" s="1"/>
      <c r="C15" s="1"/>
      <c r="D15" s="1"/>
      <c r="E15" s="51"/>
      <c r="F15" s="1"/>
      <c r="G15" s="1"/>
      <c r="H15" s="1"/>
      <c r="I15" s="1"/>
      <c r="J15" s="1"/>
      <c r="K15" s="1"/>
      <c r="L15" s="1"/>
      <c r="M15" s="1"/>
      <c r="N15" s="1"/>
      <c r="O15" s="1"/>
      <c r="P15" s="1"/>
      <c r="Q15" s="1"/>
      <c r="R15" s="1"/>
      <c r="S15" s="1"/>
      <c r="T15" s="1"/>
      <c r="U15" s="1"/>
      <c r="V15" s="1"/>
      <c r="W15" s="51"/>
    </row>
    <row r="16" spans="1:24" x14ac:dyDescent="0.3">
      <c r="A16" s="1"/>
      <c r="B16" s="1"/>
      <c r="C16" s="1"/>
      <c r="D16" s="1"/>
      <c r="E16" s="51"/>
      <c r="F16" s="1"/>
      <c r="G16" s="1"/>
      <c r="H16" s="1"/>
      <c r="I16" s="1"/>
      <c r="J16" s="1"/>
      <c r="K16" s="1"/>
      <c r="L16" s="1"/>
      <c r="M16" s="1"/>
      <c r="N16" s="1"/>
      <c r="O16" s="1"/>
      <c r="P16" s="1"/>
      <c r="Q16" s="1"/>
      <c r="R16" s="1"/>
      <c r="S16" s="1"/>
      <c r="T16" s="1"/>
      <c r="U16" s="1"/>
      <c r="V16" s="1"/>
      <c r="W16" s="51"/>
    </row>
    <row r="17" spans="1:23" x14ac:dyDescent="0.3">
      <c r="A17" s="1"/>
      <c r="B17" s="1"/>
      <c r="C17" s="1"/>
      <c r="D17" s="1"/>
      <c r="E17" s="51"/>
      <c r="F17" s="1"/>
      <c r="G17" s="1"/>
      <c r="H17" s="1"/>
      <c r="I17" s="1"/>
      <c r="J17" s="1"/>
      <c r="K17" s="1"/>
      <c r="L17" s="1"/>
      <c r="M17" s="1"/>
      <c r="N17" s="1"/>
      <c r="O17" s="1"/>
      <c r="P17" s="1"/>
      <c r="Q17" s="1"/>
      <c r="R17" s="1"/>
      <c r="S17" s="1"/>
      <c r="T17" s="1"/>
      <c r="U17" s="1"/>
      <c r="V17" s="1"/>
      <c r="W17" s="51"/>
    </row>
    <row r="18" spans="1:23" x14ac:dyDescent="0.3">
      <c r="A18" s="1"/>
      <c r="B18" s="1"/>
      <c r="C18" s="1"/>
      <c r="D18" s="1"/>
      <c r="E18" s="51"/>
      <c r="F18" s="1"/>
      <c r="G18" s="1"/>
      <c r="H18" s="1"/>
      <c r="I18" s="1"/>
      <c r="L18" s="1"/>
    </row>
    <row r="19" spans="1:23" x14ac:dyDescent="0.3">
      <c r="A19" s="1"/>
      <c r="B19" s="1"/>
      <c r="C19" s="1"/>
      <c r="D19" s="1"/>
      <c r="E19" s="51"/>
      <c r="F19" s="1"/>
      <c r="G19" s="1"/>
      <c r="H19" s="1"/>
      <c r="I19" s="1"/>
      <c r="J19" s="1"/>
      <c r="L19" s="1"/>
    </row>
    <row r="20" spans="1:23" x14ac:dyDescent="0.3">
      <c r="A20" s="1"/>
      <c r="B20" s="1"/>
      <c r="C20" s="1"/>
      <c r="D20" s="1"/>
      <c r="E20" s="51"/>
      <c r="F20" s="1"/>
      <c r="G20" s="1"/>
      <c r="H20" s="1"/>
      <c r="I20" s="1"/>
      <c r="J20" s="1"/>
    </row>
    <row r="21" spans="1:23" x14ac:dyDescent="0.3">
      <c r="A21" s="1"/>
      <c r="B21" s="1"/>
      <c r="C21" s="1"/>
      <c r="D21" s="1"/>
      <c r="E21" s="51"/>
      <c r="F21" s="1"/>
      <c r="G21" s="1"/>
      <c r="H21" s="1"/>
      <c r="I21" s="1"/>
      <c r="J21" s="1"/>
      <c r="K21" s="1"/>
    </row>
    <row r="22" spans="1:23" x14ac:dyDescent="0.3">
      <c r="A22" s="1"/>
      <c r="B22" s="1"/>
      <c r="C22" s="1"/>
      <c r="D22" s="1"/>
      <c r="E22" s="51"/>
      <c r="F22" s="1"/>
      <c r="G22" s="1"/>
      <c r="H22" s="1"/>
      <c r="I22" s="1"/>
      <c r="J22" s="1"/>
    </row>
    <row r="23" spans="1:23" x14ac:dyDescent="0.3">
      <c r="A23" s="1"/>
      <c r="B23" s="1"/>
      <c r="C23" s="1"/>
      <c r="D23" s="1"/>
      <c r="E23" s="51"/>
      <c r="F23" s="1"/>
      <c r="G23" s="1"/>
      <c r="H23" s="1"/>
      <c r="I23" s="1"/>
      <c r="J23" s="1"/>
    </row>
    <row r="24" spans="1:23" x14ac:dyDescent="0.3">
      <c r="A24" s="1"/>
      <c r="B24" s="1"/>
      <c r="C24" s="1"/>
      <c r="D24" s="1"/>
      <c r="E24" s="51"/>
      <c r="F24" s="1"/>
      <c r="G24" s="1"/>
      <c r="H24" s="1"/>
      <c r="I24" s="1"/>
      <c r="J24" s="1"/>
    </row>
    <row r="25" spans="1:23" x14ac:dyDescent="0.3">
      <c r="A25" s="1"/>
      <c r="B25" s="1"/>
      <c r="C25" s="1"/>
      <c r="D25" s="1"/>
      <c r="E25" s="51"/>
      <c r="F25" s="1"/>
      <c r="G25" s="1"/>
      <c r="H25" s="1"/>
      <c r="I25" s="1"/>
      <c r="J25" s="1"/>
    </row>
    <row r="26" spans="1:23" x14ac:dyDescent="0.3">
      <c r="A26" s="1"/>
      <c r="B26" s="1"/>
      <c r="C26" s="1"/>
      <c r="D26" s="1"/>
      <c r="E26" s="51"/>
      <c r="F26" s="1"/>
      <c r="G26" s="1"/>
      <c r="H26" s="1"/>
      <c r="I26" s="1"/>
      <c r="J26" s="1"/>
    </row>
    <row r="27" spans="1:23" x14ac:dyDescent="0.3">
      <c r="A27" s="1"/>
      <c r="B27" s="1"/>
      <c r="C27" s="1"/>
      <c r="D27" s="1"/>
      <c r="E27" s="51"/>
      <c r="F27" s="1"/>
      <c r="G27" s="1"/>
      <c r="H27" s="1"/>
      <c r="I27" s="1"/>
      <c r="J27" s="1"/>
    </row>
    <row r="28" spans="1:23" x14ac:dyDescent="0.3">
      <c r="A28" s="1"/>
      <c r="B28" s="1"/>
      <c r="C28" s="1"/>
      <c r="D28" s="1"/>
      <c r="E28" s="51"/>
      <c r="F28" s="1"/>
      <c r="G28" s="1"/>
      <c r="H28" s="1"/>
      <c r="I28" s="1"/>
      <c r="J28" s="1"/>
    </row>
    <row r="29" spans="1:23" x14ac:dyDescent="0.3">
      <c r="A29" s="1"/>
      <c r="B29" s="1"/>
      <c r="C29" s="1"/>
      <c r="D29" s="1"/>
      <c r="E29" s="51"/>
      <c r="F29" s="1"/>
      <c r="G29" s="1"/>
      <c r="H29" s="1"/>
      <c r="I29" s="1"/>
      <c r="J29" s="1"/>
    </row>
    <row r="30" spans="1:23" x14ac:dyDescent="0.3">
      <c r="A30" s="1"/>
      <c r="B30" s="1"/>
      <c r="C30" s="1"/>
      <c r="D30" s="1"/>
      <c r="E30" s="51"/>
      <c r="F30" s="1"/>
      <c r="G30" s="1"/>
      <c r="H30" s="1"/>
      <c r="I30" s="1"/>
      <c r="J30" s="1"/>
    </row>
    <row r="31" spans="1:23" x14ac:dyDescent="0.3">
      <c r="A31" s="1"/>
      <c r="B31" s="1"/>
      <c r="C31" s="1"/>
      <c r="D31" s="1"/>
      <c r="E31" s="51"/>
      <c r="F31" s="1"/>
      <c r="G31" s="1"/>
      <c r="H31" s="1"/>
      <c r="I31" s="1"/>
      <c r="J31" s="1"/>
    </row>
    <row r="32" spans="1:23"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3" s="72" customFormat="1" x14ac:dyDescent="0.3">
      <c r="E51" s="56"/>
      <c r="W51" s="56"/>
    </row>
  </sheetData>
  <mergeCells count="1">
    <mergeCell ref="A4:D6"/>
  </mergeCells>
  <conditionalFormatting sqref="A8:A51">
    <cfRule type="notContainsBlanks" dxfId="346" priority="16">
      <formula>LEN(TRIM(A8))&gt;0</formula>
    </cfRule>
    <cfRule type="expression" dxfId="345" priority="17">
      <formula>OR(ISNUMBER(F8:X8),ISTEXT(F8:X8))</formula>
    </cfRule>
  </conditionalFormatting>
  <conditionalFormatting sqref="F8:I51">
    <cfRule type="containsText" dxfId="344" priority="8" operator="containsText" text="1">
      <formula>NOT(ISERROR(SEARCH("1",F8)))</formula>
    </cfRule>
  </conditionalFormatting>
  <conditionalFormatting sqref="F6:W6">
    <cfRule type="cellIs" dxfId="343" priority="9" operator="between">
      <formula>0.8</formula>
      <formula>1</formula>
    </cfRule>
    <cfRule type="cellIs" dxfId="342" priority="10" operator="between">
      <formula>0</formula>
      <formula>0.79</formula>
    </cfRule>
  </conditionalFormatting>
  <conditionalFormatting sqref="F8:W51">
    <cfRule type="containsText" dxfId="341" priority="15" operator="containsText" text="0">
      <formula>NOT(ISERROR(SEARCH("0",F8)))</formula>
    </cfRule>
  </conditionalFormatting>
  <conditionalFormatting sqref="J8:J51">
    <cfRule type="containsText" dxfId="340" priority="6" operator="containsText" text="2">
      <formula>NOT(ISERROR(SEARCH("2",J8)))</formula>
    </cfRule>
  </conditionalFormatting>
  <conditionalFormatting sqref="J8:L51">
    <cfRule type="containsText" dxfId="339" priority="7" operator="containsText" text="1">
      <formula>NOT(ISERROR(SEARCH("1",J8)))</formula>
    </cfRule>
  </conditionalFormatting>
  <conditionalFormatting sqref="K8:L51 R8:R51">
    <cfRule type="containsText" dxfId="338" priority="1" operator="containsText" text="4">
      <formula>NOT(ISERROR(SEARCH("4",K8)))</formula>
    </cfRule>
    <cfRule type="containsText" dxfId="337" priority="2" operator="containsText" text="5">
      <formula>NOT(ISERROR(SEARCH("5",K8)))</formula>
    </cfRule>
    <cfRule type="containsText" dxfId="336" priority="3" operator="containsText" text="6">
      <formula>NOT(ISERROR(SEARCH("6",K8)))</formula>
    </cfRule>
    <cfRule type="containsText" dxfId="335" priority="12" operator="containsText" text="3">
      <formula>NOT(ISERROR(SEARCH("3",K8)))</formula>
    </cfRule>
  </conditionalFormatting>
  <conditionalFormatting sqref="M8:P17">
    <cfRule type="containsText" dxfId="334" priority="5" operator="containsText" text="1">
      <formula>NOT(ISERROR(SEARCH("1",M8)))</formula>
    </cfRule>
  </conditionalFormatting>
  <conditionalFormatting sqref="Q8:Q51 W8:W51">
    <cfRule type="containsText" dxfId="333" priority="11" operator="containsText" text="3">
      <formula>NOT(ISERROR(SEARCH("3",Q8)))</formula>
    </cfRule>
  </conditionalFormatting>
  <conditionalFormatting sqref="Q8:R51 W8:W51 K8:L51">
    <cfRule type="containsText" dxfId="332" priority="13" operator="containsText" text="2">
      <formula>NOT(ISERROR(SEARCH("2",K8)))</formula>
    </cfRule>
  </conditionalFormatting>
  <conditionalFormatting sqref="Q8:R51 W8:W51">
    <cfRule type="containsText" dxfId="331" priority="14" operator="containsText" text="1">
      <formula>NOT(ISERROR(SEARCH("1",Q8)))</formula>
    </cfRule>
  </conditionalFormatting>
  <conditionalFormatting sqref="S8:V17">
    <cfRule type="containsText" dxfId="330" priority="4" operator="containsText" text="1">
      <formula>NOT(ISERROR(SEARCH("1",S8)))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0E6FAF7F-F5E0-4CBF-A23E-7708FC453DD4}">
      <formula1>7</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467EF-D1E9-41C2-B11B-C3CCD000B469}">
  <dimension ref="A1:X51"/>
  <sheetViews>
    <sheetView zoomScaleNormal="100" workbookViewId="0">
      <selection activeCell="C29" sqref="C29"/>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10" width="6.21875" customWidth="1"/>
    <col min="11" max="12" width="12.5546875" customWidth="1"/>
    <col min="13" max="13" width="7.77734375" customWidth="1"/>
    <col min="14" max="16" width="7.21875" customWidth="1"/>
    <col min="17" max="18" width="12.5546875" customWidth="1"/>
    <col min="19" max="19" width="7.77734375" customWidth="1"/>
    <col min="20" max="22" width="7.21875" customWidth="1"/>
    <col min="23" max="23" width="12.5546875" style="52" customWidth="1"/>
    <col min="24" max="24" width="60.44140625" customWidth="1"/>
  </cols>
  <sheetData>
    <row r="1" spans="1:24" s="29" customFormat="1" ht="31.2" x14ac:dyDescent="0.4">
      <c r="A1" s="22" t="s">
        <v>320</v>
      </c>
      <c r="B1" s="82" t="s">
        <v>319</v>
      </c>
      <c r="C1" s="23" t="s">
        <v>318</v>
      </c>
      <c r="D1" s="23"/>
      <c r="E1" s="24"/>
      <c r="F1" s="25"/>
      <c r="G1" s="25"/>
      <c r="H1" s="25"/>
      <c r="I1" s="25"/>
      <c r="J1" s="25"/>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5"/>
      <c r="G2" s="6"/>
      <c r="H2" s="6"/>
      <c r="I2" s="6"/>
      <c r="J2" s="6"/>
      <c r="K2" s="7" t="s">
        <v>39</v>
      </c>
      <c r="L2" s="7" t="s">
        <v>40</v>
      </c>
      <c r="M2" s="7" t="s">
        <v>41</v>
      </c>
      <c r="N2" s="7" t="s">
        <v>41</v>
      </c>
      <c r="O2" s="7" t="s">
        <v>41</v>
      </c>
      <c r="P2" s="7" t="s">
        <v>41</v>
      </c>
      <c r="Q2" s="7"/>
      <c r="R2" s="7"/>
      <c r="S2" s="7" t="s">
        <v>42</v>
      </c>
      <c r="T2" s="7" t="s">
        <v>42</v>
      </c>
      <c r="U2" s="7" t="s">
        <v>42</v>
      </c>
      <c r="V2" s="7" t="s">
        <v>42</v>
      </c>
      <c r="W2" s="34"/>
      <c r="X2" s="35"/>
    </row>
    <row r="3" spans="1:24" s="68" customFormat="1" ht="18" x14ac:dyDescent="0.35">
      <c r="A3" s="67"/>
      <c r="B3" s="67"/>
      <c r="E3" s="69"/>
      <c r="F3" s="70" t="s">
        <v>317</v>
      </c>
      <c r="G3" s="70" t="s">
        <v>316</v>
      </c>
      <c r="H3" s="70" t="s">
        <v>315</v>
      </c>
      <c r="I3" s="70" t="s">
        <v>121</v>
      </c>
      <c r="J3" s="70" t="s">
        <v>314</v>
      </c>
      <c r="K3" s="70" t="s">
        <v>48</v>
      </c>
      <c r="L3" s="78" t="s">
        <v>48</v>
      </c>
      <c r="M3" s="70" t="s">
        <v>313</v>
      </c>
      <c r="N3" s="70" t="s">
        <v>312</v>
      </c>
      <c r="O3" s="70" t="s">
        <v>311</v>
      </c>
      <c r="P3" s="70" t="s">
        <v>310</v>
      </c>
      <c r="Q3" s="70" t="s">
        <v>52</v>
      </c>
      <c r="R3" s="70" t="s">
        <v>53</v>
      </c>
      <c r="S3" s="70" t="s">
        <v>313</v>
      </c>
      <c r="T3" s="70" t="s">
        <v>312</v>
      </c>
      <c r="U3" s="70" t="s">
        <v>311</v>
      </c>
      <c r="V3" s="70" t="s">
        <v>310</v>
      </c>
      <c r="W3" s="71" t="s">
        <v>54</v>
      </c>
      <c r="X3" s="67"/>
    </row>
    <row r="4" spans="1:24" s="40" customFormat="1" ht="15.6" x14ac:dyDescent="0.3">
      <c r="A4" s="76" t="s">
        <v>55</v>
      </c>
      <c r="B4" s="76"/>
      <c r="C4" s="76"/>
      <c r="D4" s="76"/>
      <c r="E4" s="55" t="s">
        <v>56</v>
      </c>
      <c r="F4" s="40">
        <f>COUNTIFS(F8:F51,"=2")</f>
        <v>0</v>
      </c>
      <c r="G4" s="40">
        <f>COUNTIFS(G8:G51,"=2")</f>
        <v>0</v>
      </c>
      <c r="H4" s="40">
        <f>COUNTIFS(H8:H51,"=2")</f>
        <v>0</v>
      </c>
      <c r="I4" s="40">
        <f>COUNTIFS(I8:I51,"=2")</f>
        <v>0</v>
      </c>
      <c r="J4" s="40">
        <f>COUNTIFS(J8:J51,"=2")</f>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55">
        <f>COUNTA(W8:W51)</f>
        <v>0</v>
      </c>
      <c r="X5" s="57"/>
    </row>
    <row r="6" spans="1:24"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127</v>
      </c>
      <c r="G7" s="63" t="s">
        <v>127</v>
      </c>
      <c r="H7" s="63" t="s">
        <v>127</v>
      </c>
      <c r="I7" s="63" t="s">
        <v>127</v>
      </c>
      <c r="J7" s="63" t="s">
        <v>127</v>
      </c>
      <c r="K7" s="63" t="s">
        <v>117</v>
      </c>
      <c r="L7" s="63" t="s">
        <v>117</v>
      </c>
      <c r="M7" s="63" t="s">
        <v>64</v>
      </c>
      <c r="N7" s="63" t="s">
        <v>64</v>
      </c>
      <c r="O7" s="63" t="s">
        <v>64</v>
      </c>
      <c r="P7" s="63" t="s">
        <v>64</v>
      </c>
      <c r="Q7" s="63" t="s">
        <v>67</v>
      </c>
      <c r="R7" s="63" t="s">
        <v>117</v>
      </c>
      <c r="S7" s="63" t="s">
        <v>64</v>
      </c>
      <c r="T7" s="63" t="s">
        <v>64</v>
      </c>
      <c r="U7" s="63" t="s">
        <v>64</v>
      </c>
      <c r="V7" s="63" t="s">
        <v>64</v>
      </c>
      <c r="W7" s="64" t="s">
        <v>67</v>
      </c>
      <c r="X7" s="65" t="s">
        <v>68</v>
      </c>
    </row>
    <row r="8" spans="1:24" x14ac:dyDescent="0.3">
      <c r="A8" s="1" t="s">
        <v>118</v>
      </c>
      <c r="B8" s="1"/>
      <c r="C8" s="1"/>
      <c r="D8" s="1"/>
      <c r="E8" s="51"/>
      <c r="F8" s="1"/>
      <c r="G8" s="1"/>
      <c r="H8" s="1"/>
      <c r="I8" s="1"/>
      <c r="J8" s="1"/>
      <c r="K8" s="1"/>
      <c r="L8" s="1"/>
      <c r="M8" s="1"/>
      <c r="N8" s="1"/>
      <c r="O8" s="1"/>
      <c r="P8" s="1"/>
      <c r="Q8" s="1"/>
      <c r="R8" s="1"/>
      <c r="S8" s="1"/>
      <c r="T8" s="1"/>
      <c r="U8" s="1"/>
      <c r="V8" s="1"/>
      <c r="W8" s="51"/>
    </row>
    <row r="9" spans="1:24" x14ac:dyDescent="0.3">
      <c r="A9" s="1"/>
      <c r="B9" s="1"/>
      <c r="C9" s="1"/>
      <c r="D9" s="1"/>
      <c r="E9" s="51"/>
      <c r="F9" s="1"/>
      <c r="G9" s="1"/>
      <c r="H9" s="1"/>
      <c r="I9" s="1"/>
      <c r="J9" s="1"/>
      <c r="K9" s="1"/>
      <c r="L9" s="1"/>
      <c r="M9" s="1"/>
      <c r="N9" s="1"/>
      <c r="O9" s="1"/>
      <c r="P9" s="1"/>
      <c r="Q9" s="1"/>
      <c r="R9" s="1"/>
      <c r="S9" s="1"/>
      <c r="T9" s="1"/>
      <c r="U9" s="1"/>
      <c r="V9" s="1"/>
      <c r="W9" s="51"/>
    </row>
    <row r="10" spans="1:24" x14ac:dyDescent="0.3">
      <c r="A10" s="1"/>
      <c r="B10" s="1"/>
      <c r="C10" s="1"/>
      <c r="D10" s="1"/>
      <c r="E10" s="51"/>
      <c r="F10" s="1"/>
      <c r="G10" s="1"/>
      <c r="H10" s="1"/>
      <c r="I10" s="1"/>
      <c r="J10" s="1"/>
      <c r="K10" s="1"/>
      <c r="L10" s="1"/>
      <c r="M10" s="1"/>
      <c r="N10" s="1"/>
      <c r="O10" s="1"/>
      <c r="P10" s="1"/>
      <c r="Q10" s="1"/>
      <c r="R10" s="1"/>
      <c r="S10" s="1"/>
      <c r="T10" s="1"/>
      <c r="U10" s="1"/>
      <c r="V10" s="1"/>
      <c r="W10" s="51"/>
    </row>
    <row r="11" spans="1:24" x14ac:dyDescent="0.3">
      <c r="A11" s="1"/>
      <c r="B11" s="1"/>
      <c r="C11" s="1"/>
      <c r="D11" s="1"/>
      <c r="E11" s="51"/>
      <c r="F11" s="1"/>
      <c r="G11" s="1"/>
      <c r="H11" s="1"/>
      <c r="I11" s="1"/>
      <c r="J11" s="1"/>
      <c r="K11" s="1"/>
      <c r="L11" s="1"/>
      <c r="M11" s="1"/>
      <c r="N11" s="1"/>
      <c r="O11" s="1"/>
      <c r="P11" s="1"/>
      <c r="Q11" s="1"/>
      <c r="R11" s="1"/>
      <c r="S11" s="1"/>
      <c r="T11" s="1"/>
      <c r="U11" s="1"/>
      <c r="V11" s="1"/>
      <c r="W11" s="51"/>
    </row>
    <row r="12" spans="1:24" x14ac:dyDescent="0.3">
      <c r="A12" s="1"/>
      <c r="B12" s="1"/>
      <c r="C12" s="1"/>
      <c r="D12" s="1"/>
      <c r="E12" s="51"/>
      <c r="F12" s="1"/>
      <c r="G12" s="1"/>
      <c r="H12" s="1"/>
      <c r="I12" s="1"/>
      <c r="J12" s="1"/>
      <c r="K12" s="1"/>
      <c r="L12" s="1"/>
      <c r="M12" s="1"/>
      <c r="N12" s="1"/>
      <c r="O12" s="1"/>
      <c r="P12" s="1"/>
      <c r="Q12" s="1"/>
      <c r="R12" s="1"/>
      <c r="S12" s="1"/>
      <c r="T12" s="1"/>
      <c r="U12" s="1"/>
      <c r="V12" s="1"/>
      <c r="W12" s="51"/>
    </row>
    <row r="13" spans="1:24" x14ac:dyDescent="0.3">
      <c r="A13" s="1"/>
      <c r="B13" s="1"/>
      <c r="C13" s="1"/>
      <c r="D13" s="1"/>
      <c r="E13" s="51"/>
      <c r="F13" s="1"/>
      <c r="G13" s="1"/>
      <c r="H13" s="1"/>
      <c r="I13" s="1"/>
      <c r="J13" s="1"/>
      <c r="K13" s="1"/>
      <c r="L13" s="1"/>
      <c r="M13" s="1"/>
      <c r="N13" s="1"/>
      <c r="O13" s="1"/>
      <c r="P13" s="1"/>
      <c r="Q13" s="1"/>
      <c r="R13" s="1"/>
      <c r="S13" s="1"/>
      <c r="T13" s="1"/>
      <c r="U13" s="1"/>
      <c r="V13" s="1"/>
      <c r="W13" s="51"/>
    </row>
    <row r="14" spans="1:24" x14ac:dyDescent="0.3">
      <c r="A14" s="1"/>
      <c r="B14" s="1"/>
      <c r="C14" s="1"/>
      <c r="D14" s="1"/>
      <c r="E14" s="51"/>
      <c r="F14" s="1"/>
      <c r="G14" s="1"/>
      <c r="H14" s="1"/>
      <c r="I14" s="1"/>
      <c r="J14" s="1"/>
      <c r="K14" s="1"/>
      <c r="L14" s="1"/>
      <c r="M14" s="1"/>
      <c r="N14" s="1"/>
      <c r="O14" s="1"/>
      <c r="P14" s="1"/>
      <c r="Q14" s="1"/>
      <c r="R14" s="1"/>
      <c r="S14" s="1"/>
      <c r="T14" s="1"/>
      <c r="U14" s="1"/>
      <c r="V14" s="1"/>
      <c r="W14" s="51"/>
    </row>
    <row r="15" spans="1:24" x14ac:dyDescent="0.3">
      <c r="A15" s="1"/>
      <c r="B15" s="1"/>
      <c r="C15" s="1"/>
      <c r="D15" s="1"/>
      <c r="E15" s="51"/>
      <c r="F15" s="1"/>
      <c r="G15" s="1"/>
      <c r="H15" s="1"/>
      <c r="I15" s="1"/>
      <c r="J15" s="1"/>
      <c r="K15" s="1"/>
      <c r="L15" s="1"/>
      <c r="M15" s="1"/>
      <c r="N15" s="1"/>
      <c r="O15" s="1"/>
      <c r="P15" s="1"/>
      <c r="Q15" s="1"/>
      <c r="R15" s="1"/>
      <c r="S15" s="1"/>
      <c r="T15" s="1"/>
      <c r="U15" s="1"/>
      <c r="V15" s="1"/>
      <c r="W15" s="51"/>
    </row>
    <row r="16" spans="1:24" x14ac:dyDescent="0.3">
      <c r="A16" s="1"/>
      <c r="B16" s="1"/>
      <c r="C16" s="1"/>
      <c r="D16" s="1"/>
      <c r="E16" s="51"/>
      <c r="F16" s="1"/>
      <c r="G16" s="1"/>
      <c r="H16" s="1"/>
      <c r="I16" s="1"/>
      <c r="J16" s="1"/>
      <c r="K16" s="1"/>
      <c r="L16" s="1"/>
      <c r="M16" s="1"/>
      <c r="N16" s="1"/>
      <c r="O16" s="1"/>
      <c r="P16" s="1"/>
      <c r="Q16" s="1"/>
      <c r="R16" s="1"/>
      <c r="S16" s="1"/>
      <c r="T16" s="1"/>
      <c r="U16" s="1"/>
      <c r="V16" s="1"/>
      <c r="W16" s="51"/>
    </row>
    <row r="17" spans="1:23" x14ac:dyDescent="0.3">
      <c r="A17" s="1"/>
      <c r="B17" s="1"/>
      <c r="C17" s="1"/>
      <c r="D17" s="1"/>
      <c r="E17" s="51"/>
      <c r="F17" s="1"/>
      <c r="G17" s="1"/>
      <c r="H17" s="1"/>
      <c r="I17" s="1"/>
      <c r="J17" s="1"/>
      <c r="K17" s="1"/>
      <c r="L17" s="1"/>
      <c r="M17" s="1"/>
      <c r="N17" s="1"/>
      <c r="O17" s="1"/>
      <c r="P17" s="1"/>
      <c r="Q17" s="1"/>
      <c r="R17" s="1"/>
      <c r="S17" s="1"/>
      <c r="T17" s="1"/>
      <c r="U17" s="1"/>
      <c r="V17" s="1"/>
      <c r="W17" s="51"/>
    </row>
    <row r="18" spans="1:23" x14ac:dyDescent="0.3">
      <c r="A18" s="1"/>
      <c r="B18" s="1"/>
      <c r="C18" s="1"/>
      <c r="D18" s="1"/>
      <c r="E18" s="51"/>
      <c r="F18" s="1"/>
      <c r="G18" s="1"/>
      <c r="J18" s="1"/>
    </row>
    <row r="19" spans="1:23" x14ac:dyDescent="0.3">
      <c r="A19" s="1"/>
      <c r="B19" s="1"/>
      <c r="C19" s="1"/>
      <c r="D19" s="1"/>
      <c r="E19" s="51"/>
      <c r="F19" s="1"/>
      <c r="G19" s="1"/>
      <c r="H19" s="1"/>
      <c r="I19" s="1"/>
      <c r="J19" s="1"/>
    </row>
    <row r="20" spans="1:23" x14ac:dyDescent="0.3">
      <c r="A20" s="1"/>
      <c r="B20" s="1"/>
      <c r="C20" s="1"/>
      <c r="D20" s="1"/>
      <c r="E20" s="51"/>
      <c r="F20" s="1"/>
      <c r="G20" s="1"/>
      <c r="H20" s="1"/>
      <c r="I20" s="1"/>
      <c r="J20" s="1"/>
    </row>
    <row r="21" spans="1:23" x14ac:dyDescent="0.3">
      <c r="A21" s="1"/>
      <c r="B21" s="1"/>
      <c r="C21" s="1"/>
      <c r="D21" s="1"/>
      <c r="E21" s="51"/>
      <c r="F21" s="1"/>
      <c r="G21" s="1"/>
      <c r="H21" s="1"/>
      <c r="I21" s="1"/>
      <c r="J21" s="1"/>
      <c r="K21" s="1"/>
    </row>
    <row r="22" spans="1:23" x14ac:dyDescent="0.3">
      <c r="A22" s="1"/>
      <c r="B22" s="1"/>
      <c r="C22" s="1"/>
      <c r="D22" s="1"/>
      <c r="E22" s="51"/>
      <c r="F22" s="1"/>
      <c r="G22" s="1"/>
      <c r="H22" s="1"/>
      <c r="I22" s="1"/>
      <c r="J22" s="1"/>
    </row>
    <row r="23" spans="1:23" x14ac:dyDescent="0.3">
      <c r="A23" s="1"/>
      <c r="B23" s="1"/>
      <c r="C23" s="1"/>
      <c r="D23" s="1"/>
      <c r="E23" s="51"/>
      <c r="F23" s="1"/>
      <c r="G23" s="1"/>
      <c r="H23" s="1"/>
      <c r="I23" s="1"/>
      <c r="J23" s="1"/>
    </row>
    <row r="24" spans="1:23" x14ac:dyDescent="0.3">
      <c r="A24" s="1"/>
      <c r="B24" s="1"/>
      <c r="C24" s="1"/>
      <c r="D24" s="1"/>
      <c r="E24" s="51"/>
      <c r="F24" s="1"/>
      <c r="G24" s="1"/>
      <c r="H24" s="1"/>
      <c r="I24" s="1"/>
      <c r="J24" s="1"/>
    </row>
    <row r="25" spans="1:23" x14ac:dyDescent="0.3">
      <c r="A25" s="1"/>
      <c r="B25" s="1"/>
      <c r="C25" s="1"/>
      <c r="D25" s="1"/>
      <c r="E25" s="51"/>
      <c r="F25" s="1"/>
      <c r="G25" s="1"/>
      <c r="H25" s="1"/>
      <c r="I25" s="1"/>
      <c r="J25" s="1"/>
    </row>
    <row r="26" spans="1:23" x14ac:dyDescent="0.3">
      <c r="A26" s="1"/>
      <c r="B26" s="1"/>
      <c r="C26" s="1"/>
      <c r="D26" s="1"/>
      <c r="E26" s="51"/>
      <c r="F26" s="1"/>
      <c r="G26" s="1"/>
      <c r="H26" s="1"/>
      <c r="I26" s="1"/>
      <c r="J26" s="1"/>
    </row>
    <row r="27" spans="1:23" x14ac:dyDescent="0.3">
      <c r="A27" s="1"/>
      <c r="B27" s="1"/>
      <c r="C27" s="1"/>
      <c r="D27" s="1"/>
      <c r="E27" s="51"/>
      <c r="F27" s="1"/>
      <c r="G27" s="1"/>
      <c r="H27" s="1"/>
      <c r="I27" s="1"/>
      <c r="J27" s="1"/>
    </row>
    <row r="28" spans="1:23" x14ac:dyDescent="0.3">
      <c r="A28" s="1"/>
      <c r="B28" s="1"/>
      <c r="C28" s="1"/>
      <c r="D28" s="1"/>
      <c r="E28" s="51"/>
      <c r="F28" s="1"/>
      <c r="G28" s="1"/>
      <c r="H28" s="1"/>
      <c r="I28" s="1"/>
      <c r="J28" s="1"/>
    </row>
    <row r="29" spans="1:23" x14ac:dyDescent="0.3">
      <c r="A29" s="1"/>
      <c r="B29" s="1"/>
      <c r="C29" s="1"/>
      <c r="D29" s="1"/>
      <c r="E29" s="51"/>
      <c r="F29" s="1"/>
      <c r="G29" s="1"/>
      <c r="H29" s="1"/>
      <c r="I29" s="1"/>
      <c r="J29" s="1"/>
    </row>
    <row r="30" spans="1:23" x14ac:dyDescent="0.3">
      <c r="A30" s="1"/>
      <c r="B30" s="1"/>
      <c r="C30" s="1"/>
      <c r="D30" s="1"/>
      <c r="E30" s="51"/>
      <c r="F30" s="1"/>
      <c r="G30" s="1"/>
      <c r="H30" s="1"/>
      <c r="I30" s="1"/>
      <c r="J30" s="1"/>
    </row>
    <row r="31" spans="1:23" x14ac:dyDescent="0.3">
      <c r="A31" s="1"/>
      <c r="B31" s="1"/>
      <c r="C31" s="1"/>
      <c r="D31" s="1"/>
      <c r="E31" s="51"/>
      <c r="F31" s="1"/>
      <c r="G31" s="1"/>
      <c r="H31" s="1"/>
      <c r="I31" s="1"/>
      <c r="J31" s="1"/>
    </row>
    <row r="32" spans="1:23"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3" s="72" customFormat="1" x14ac:dyDescent="0.3">
      <c r="E51" s="56"/>
      <c r="W51" s="56"/>
    </row>
  </sheetData>
  <mergeCells count="1">
    <mergeCell ref="A4:D6"/>
  </mergeCells>
  <conditionalFormatting sqref="A8:A51">
    <cfRule type="notContainsBlanks" dxfId="329" priority="1">
      <formula>LEN(TRIM(A8))&gt;0</formula>
    </cfRule>
    <cfRule type="expression" dxfId="328" priority="2">
      <formula>OR(ISNUMBER(F8:X8),ISTEXT(F8:X8))</formula>
    </cfRule>
  </conditionalFormatting>
  <conditionalFormatting sqref="F8:I51">
    <cfRule type="containsText" dxfId="327" priority="3" operator="containsText" text="1">
      <formula>NOT(ISERROR(SEARCH("1",F8)))</formula>
    </cfRule>
    <cfRule type="containsText" dxfId="326" priority="4" operator="containsText" text="2">
      <formula>NOT(ISERROR(SEARCH("2",F8)))</formula>
    </cfRule>
    <cfRule type="containsText" dxfId="325" priority="16" operator="containsText" text="0">
      <formula>NOT(ISERROR(SEARCH("0",F8)))</formula>
    </cfRule>
  </conditionalFormatting>
  <conditionalFormatting sqref="F6:W6">
    <cfRule type="cellIs" dxfId="324" priority="19" operator="between">
      <formula>0.8</formula>
      <formula>1</formula>
    </cfRule>
    <cfRule type="cellIs" dxfId="323" priority="20" operator="between">
      <formula>0</formula>
      <formula>0.79</formula>
    </cfRule>
  </conditionalFormatting>
  <conditionalFormatting sqref="F8:W51">
    <cfRule type="containsText" dxfId="322" priority="18" operator="containsText" text="0">
      <formula>NOT(ISERROR(SEARCH("0",F8)))</formula>
    </cfRule>
  </conditionalFormatting>
  <conditionalFormatting sqref="J8:J17">
    <cfRule type="containsText" dxfId="321" priority="10" operator="containsText" text="2">
      <formula>NOT(ISERROR(SEARCH("2",J8)))</formula>
    </cfRule>
  </conditionalFormatting>
  <conditionalFormatting sqref="J8:L17">
    <cfRule type="containsText" dxfId="320" priority="11" operator="containsText" text="1">
      <formula>NOT(ISERROR(SEARCH("1",J8)))</formula>
    </cfRule>
  </conditionalFormatting>
  <conditionalFormatting sqref="K18:K51">
    <cfRule type="containsText" dxfId="319" priority="17" operator="containsText" text="5">
      <formula>NOT(ISERROR(SEARCH("5",K18)))</formula>
    </cfRule>
  </conditionalFormatting>
  <conditionalFormatting sqref="K8:L17 R8:R17">
    <cfRule type="containsText" dxfId="318" priority="5" operator="containsText" text="4">
      <formula>NOT(ISERROR(SEARCH("4",K8)))</formula>
    </cfRule>
  </conditionalFormatting>
  <conditionalFormatting sqref="K8:L17 R8:R51">
    <cfRule type="containsText" dxfId="317" priority="6" operator="containsText" text="5">
      <formula>NOT(ISERROR(SEARCH("5",K8)))</formula>
    </cfRule>
    <cfRule type="containsText" dxfId="316" priority="13" operator="containsText" text="3">
      <formula>NOT(ISERROR(SEARCH("3",K8)))</formula>
    </cfRule>
  </conditionalFormatting>
  <conditionalFormatting sqref="K8:L51 R8:R51">
    <cfRule type="containsText" dxfId="315" priority="7" operator="containsText" text="6">
      <formula>NOT(ISERROR(SEARCH("6",K8)))</formula>
    </cfRule>
  </conditionalFormatting>
  <conditionalFormatting sqref="K18:L51 R18:R51">
    <cfRule type="containsText" dxfId="314" priority="21" operator="containsText" text="4">
      <formula>NOT(ISERROR(SEARCH("4",K18)))</formula>
    </cfRule>
  </conditionalFormatting>
  <conditionalFormatting sqref="K18:L51">
    <cfRule type="containsText" dxfId="313" priority="22" operator="containsText" text="3">
      <formula>NOT(ISERROR(SEARCH("3",K18)))</formula>
    </cfRule>
    <cfRule type="containsText" dxfId="312" priority="23" operator="containsText" text="2">
      <formula>NOT(ISERROR(SEARCH("2",K18)))</formula>
    </cfRule>
    <cfRule type="containsText" dxfId="311" priority="24" operator="containsText" text="1">
      <formula>NOT(ISERROR(SEARCH("1",K18)))</formula>
    </cfRule>
  </conditionalFormatting>
  <conditionalFormatting sqref="M8:P51">
    <cfRule type="containsText" dxfId="310" priority="9" operator="containsText" text="1">
      <formula>NOT(ISERROR(SEARCH("1",M8)))</formula>
    </cfRule>
  </conditionalFormatting>
  <conditionalFormatting sqref="Q8:Q51 W8:W51">
    <cfRule type="containsText" dxfId="309" priority="12" operator="containsText" text="3">
      <formula>NOT(ISERROR(SEARCH("3",Q8)))</formula>
    </cfRule>
  </conditionalFormatting>
  <conditionalFormatting sqref="Q8:R51 W8:W51 K8:L17">
    <cfRule type="containsText" dxfId="308" priority="14" operator="containsText" text="2">
      <formula>NOT(ISERROR(SEARCH("2",K8)))</formula>
    </cfRule>
  </conditionalFormatting>
  <conditionalFormatting sqref="Q8:R51 W8:W51">
    <cfRule type="containsText" dxfId="307" priority="15" operator="containsText" text="1">
      <formula>NOT(ISERROR(SEARCH("1",Q8)))</formula>
    </cfRule>
  </conditionalFormatting>
  <conditionalFormatting sqref="S8:V51">
    <cfRule type="containsText" dxfId="306" priority="8" operator="containsText" text="1">
      <formula>NOT(ISERROR(SEARCH("1",S8)))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37ECC533-F73A-48A4-8379-11A19F970017}">
      <formula1>7</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ED76-0327-4993-A601-45F0ECD872C8}">
  <dimension ref="A1:Y51"/>
  <sheetViews>
    <sheetView zoomScaleNormal="100" workbookViewId="0">
      <selection activeCell="F8" sqref="F8"/>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11" width="6.21875" customWidth="1"/>
    <col min="12" max="13" width="12.5546875" customWidth="1"/>
    <col min="14" max="14" width="7.77734375" customWidth="1"/>
    <col min="15" max="15" width="8.44140625" customWidth="1"/>
    <col min="16" max="16" width="10" customWidth="1"/>
    <col min="17" max="17" width="7.21875" customWidth="1"/>
    <col min="18" max="19" width="12.5546875" customWidth="1"/>
    <col min="20" max="20" width="7.77734375" customWidth="1"/>
    <col min="21" max="21" width="8.5546875" customWidth="1"/>
    <col min="22" max="22" width="10.21875" customWidth="1"/>
    <col min="23" max="23" width="7.21875" customWidth="1"/>
    <col min="24" max="24" width="12.5546875" style="52" customWidth="1"/>
    <col min="25" max="25" width="60.44140625" customWidth="1"/>
  </cols>
  <sheetData>
    <row r="1" spans="1:25" s="29" customFormat="1" ht="21" x14ac:dyDescent="0.4">
      <c r="A1" s="22" t="s">
        <v>309</v>
      </c>
      <c r="B1" s="79" t="s">
        <v>308</v>
      </c>
      <c r="C1" s="23" t="s">
        <v>307</v>
      </c>
      <c r="D1" s="23"/>
      <c r="E1" s="24"/>
      <c r="F1" s="25"/>
      <c r="G1" s="25"/>
      <c r="H1" s="25"/>
      <c r="I1" s="25"/>
      <c r="J1" s="25"/>
      <c r="K1" s="25"/>
      <c r="L1" s="26"/>
      <c r="M1" s="26"/>
      <c r="N1" s="26"/>
      <c r="O1" s="26"/>
      <c r="P1" s="26"/>
      <c r="Q1" s="26"/>
      <c r="R1" s="26"/>
      <c r="S1" s="26"/>
      <c r="T1" s="26"/>
      <c r="U1" s="26"/>
      <c r="V1" s="26"/>
      <c r="W1" s="26"/>
      <c r="X1" s="27"/>
      <c r="Y1" s="28"/>
    </row>
    <row r="2" spans="1:25" s="36" customFormat="1" ht="18" x14ac:dyDescent="0.35">
      <c r="A2" s="30" t="s">
        <v>38</v>
      </c>
      <c r="B2" s="31">
        <f>COUNTIF(A8:A51, "*")</f>
        <v>1</v>
      </c>
      <c r="C2" s="32"/>
      <c r="D2" s="32"/>
      <c r="E2" s="33"/>
      <c r="F2" s="5"/>
      <c r="G2" s="6"/>
      <c r="H2" s="6"/>
      <c r="I2" s="6"/>
      <c r="J2" s="6"/>
      <c r="K2" s="6"/>
      <c r="L2" s="7" t="s">
        <v>39</v>
      </c>
      <c r="M2" s="7" t="s">
        <v>40</v>
      </c>
      <c r="N2" s="7" t="s">
        <v>41</v>
      </c>
      <c r="O2" s="7" t="s">
        <v>41</v>
      </c>
      <c r="P2" s="7" t="s">
        <v>41</v>
      </c>
      <c r="Q2" s="7" t="s">
        <v>41</v>
      </c>
      <c r="R2" s="7"/>
      <c r="S2" s="7"/>
      <c r="T2" s="7" t="s">
        <v>42</v>
      </c>
      <c r="U2" s="7" t="s">
        <v>42</v>
      </c>
      <c r="V2" s="7" t="s">
        <v>42</v>
      </c>
      <c r="W2" s="7" t="s">
        <v>42</v>
      </c>
      <c r="X2" s="34"/>
      <c r="Y2" s="35"/>
    </row>
    <row r="3" spans="1:25" s="68" customFormat="1" ht="18" x14ac:dyDescent="0.35">
      <c r="A3" s="67"/>
      <c r="B3" s="67"/>
      <c r="E3" s="69"/>
      <c r="F3" s="70" t="s">
        <v>306</v>
      </c>
      <c r="G3" s="70" t="s">
        <v>305</v>
      </c>
      <c r="H3" s="70" t="s">
        <v>304</v>
      </c>
      <c r="I3" s="70" t="s">
        <v>303</v>
      </c>
      <c r="J3" s="70" t="s">
        <v>302</v>
      </c>
      <c r="K3" s="70" t="s">
        <v>301</v>
      </c>
      <c r="L3" s="70" t="s">
        <v>48</v>
      </c>
      <c r="M3" s="78" t="s">
        <v>48</v>
      </c>
      <c r="N3" s="70" t="s">
        <v>296</v>
      </c>
      <c r="O3" s="70" t="s">
        <v>173</v>
      </c>
      <c r="P3" s="70" t="s">
        <v>295</v>
      </c>
      <c r="Q3" s="70" t="s">
        <v>294</v>
      </c>
      <c r="R3" s="70" t="s">
        <v>52</v>
      </c>
      <c r="S3" s="70" t="s">
        <v>53</v>
      </c>
      <c r="T3" s="70" t="s">
        <v>296</v>
      </c>
      <c r="U3" s="70" t="s">
        <v>173</v>
      </c>
      <c r="V3" s="70" t="s">
        <v>295</v>
      </c>
      <c r="W3" s="70" t="s">
        <v>294</v>
      </c>
      <c r="X3" s="71" t="s">
        <v>54</v>
      </c>
      <c r="Y3" s="67"/>
    </row>
    <row r="4" spans="1:25"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COUNTIF(K8:K51,"=1")</f>
        <v>0</v>
      </c>
      <c r="L4" s="40">
        <f>COUNTIFS(L8:L51, "&gt;4", L8:L51, "&lt;7")</f>
        <v>0</v>
      </c>
      <c r="M4" s="40">
        <f>COUNTIFS(M8:M51, "&gt;4", M8:M51, "&lt;7")</f>
        <v>0</v>
      </c>
      <c r="N4" s="40">
        <f>COUNTIF(N8:N51, "=1")</f>
        <v>0</v>
      </c>
      <c r="O4" s="40">
        <f>COUNTIF(O8:O51, "=1")</f>
        <v>0</v>
      </c>
      <c r="P4" s="40">
        <f>COUNTIF(P8:P51, "=1")</f>
        <v>0</v>
      </c>
      <c r="Q4" s="40">
        <f>COUNTIF(Q8:Q51, "=1")</f>
        <v>0</v>
      </c>
      <c r="R4" s="40">
        <f>COUNTIF(R8:R51, "=3")</f>
        <v>0</v>
      </c>
      <c r="S4" s="40">
        <f>COUNTIFS(S8:S51, "&gt;4", S8:S51, "&lt;7")</f>
        <v>0</v>
      </c>
      <c r="T4" s="40">
        <f>COUNTIF(T8:T51, "=1")</f>
        <v>0</v>
      </c>
      <c r="U4" s="40">
        <f>COUNTIF(U8:U51, "=1")</f>
        <v>0</v>
      </c>
      <c r="V4" s="40">
        <f>COUNTIF(V8:V51, "=1")</f>
        <v>0</v>
      </c>
      <c r="W4" s="40">
        <f>COUNTIF(W8:W51, "=1")</f>
        <v>0</v>
      </c>
      <c r="X4" s="55">
        <f>COUNTIF(X8:X51, "=3")</f>
        <v>0</v>
      </c>
    </row>
    <row r="5" spans="1:25"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40">
        <f>COUNTA(W8:W51)</f>
        <v>0</v>
      </c>
      <c r="X5" s="55">
        <f>COUNTA(X8:X51)</f>
        <v>0</v>
      </c>
    </row>
    <row r="6" spans="1:25"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8">
        <f>W4/B2</f>
        <v>0</v>
      </c>
      <c r="X6" s="59">
        <f>X4/B2</f>
        <v>0</v>
      </c>
    </row>
    <row r="7" spans="1:25" s="66" customFormat="1" x14ac:dyDescent="0.3">
      <c r="A7" s="60" t="s">
        <v>59</v>
      </c>
      <c r="B7" s="61" t="s">
        <v>60</v>
      </c>
      <c r="C7" s="61" t="s">
        <v>61</v>
      </c>
      <c r="D7" s="61" t="s">
        <v>62</v>
      </c>
      <c r="E7" s="62" t="s">
        <v>63</v>
      </c>
      <c r="F7" s="63" t="s">
        <v>64</v>
      </c>
      <c r="G7" s="63" t="s">
        <v>64</v>
      </c>
      <c r="H7" s="63" t="s">
        <v>64</v>
      </c>
      <c r="I7" s="63" t="s">
        <v>64</v>
      </c>
      <c r="J7" s="63" t="s">
        <v>64</v>
      </c>
      <c r="K7" s="63" t="s">
        <v>64</v>
      </c>
      <c r="L7" s="63" t="s">
        <v>117</v>
      </c>
      <c r="M7" s="63" t="s">
        <v>117</v>
      </c>
      <c r="N7" s="63" t="s">
        <v>64</v>
      </c>
      <c r="O7" s="63" t="s">
        <v>64</v>
      </c>
      <c r="P7" s="63" t="s">
        <v>64</v>
      </c>
      <c r="Q7" s="63" t="s">
        <v>64</v>
      </c>
      <c r="R7" s="63" t="s">
        <v>67</v>
      </c>
      <c r="S7" s="63" t="s">
        <v>117</v>
      </c>
      <c r="T7" s="63" t="s">
        <v>64</v>
      </c>
      <c r="U7" s="63" t="s">
        <v>64</v>
      </c>
      <c r="V7" s="63" t="s">
        <v>64</v>
      </c>
      <c r="W7" s="63" t="s">
        <v>64</v>
      </c>
      <c r="X7" s="64" t="s">
        <v>67</v>
      </c>
      <c r="Y7" s="65" t="s">
        <v>68</v>
      </c>
    </row>
    <row r="8" spans="1:25" x14ac:dyDescent="0.3">
      <c r="A8" s="1" t="s">
        <v>118</v>
      </c>
      <c r="B8" s="1"/>
      <c r="C8" s="1"/>
      <c r="D8" s="1"/>
      <c r="E8" s="51"/>
      <c r="F8" s="1"/>
      <c r="G8" s="1"/>
      <c r="H8" s="1"/>
      <c r="I8" s="1"/>
      <c r="J8" s="1"/>
      <c r="K8" s="1"/>
      <c r="L8" s="1"/>
      <c r="M8" s="1"/>
      <c r="N8" s="1"/>
      <c r="O8" s="1"/>
      <c r="P8" s="1"/>
      <c r="Q8" s="1"/>
      <c r="R8" s="1"/>
      <c r="S8" s="1"/>
      <c r="T8" s="1"/>
      <c r="U8" s="1"/>
      <c r="V8" s="1"/>
      <c r="W8" s="1"/>
      <c r="X8" s="51"/>
    </row>
    <row r="9" spans="1:25" x14ac:dyDescent="0.3">
      <c r="A9" s="1"/>
      <c r="B9" s="1"/>
      <c r="C9" s="1"/>
      <c r="D9" s="1"/>
      <c r="E9" s="51"/>
      <c r="F9" s="1"/>
      <c r="G9" s="1"/>
      <c r="H9" s="1"/>
      <c r="I9" s="1"/>
      <c r="J9" s="1"/>
      <c r="K9" s="1"/>
      <c r="L9" s="1"/>
      <c r="M9" s="1"/>
      <c r="N9" s="1"/>
      <c r="O9" s="1"/>
      <c r="P9" s="1"/>
      <c r="Q9" s="1"/>
      <c r="R9" s="1"/>
      <c r="S9" s="1"/>
      <c r="T9" s="1"/>
      <c r="U9" s="1"/>
      <c r="V9" s="1"/>
      <c r="W9" s="1"/>
      <c r="X9" s="51"/>
    </row>
    <row r="10" spans="1:25" x14ac:dyDescent="0.3">
      <c r="A10" s="1"/>
      <c r="B10" s="1"/>
      <c r="C10" s="1"/>
      <c r="D10" s="1"/>
      <c r="E10" s="51"/>
      <c r="F10" s="1"/>
      <c r="G10" s="1"/>
      <c r="H10" s="1"/>
      <c r="I10" s="1"/>
      <c r="J10" s="1"/>
      <c r="K10" s="1"/>
      <c r="L10" s="1"/>
      <c r="M10" s="1"/>
      <c r="N10" s="1"/>
      <c r="O10" s="1"/>
      <c r="P10" s="1"/>
      <c r="Q10" s="1"/>
      <c r="R10" s="1"/>
      <c r="S10" s="1"/>
      <c r="T10" s="1"/>
      <c r="U10" s="1"/>
      <c r="V10" s="1"/>
      <c r="W10" s="1"/>
      <c r="X10" s="51"/>
    </row>
    <row r="11" spans="1:25" x14ac:dyDescent="0.3">
      <c r="A11" s="1"/>
      <c r="B11" s="1"/>
      <c r="C11" s="1"/>
      <c r="D11" s="1"/>
      <c r="E11" s="51"/>
      <c r="F11" s="1"/>
      <c r="G11" s="1"/>
      <c r="H11" s="1"/>
      <c r="I11" s="1"/>
      <c r="J11" s="1"/>
      <c r="K11" s="1"/>
      <c r="L11" s="1"/>
      <c r="M11" s="1"/>
      <c r="N11" s="1"/>
      <c r="O11" s="1"/>
      <c r="P11" s="1"/>
      <c r="Q11" s="1"/>
      <c r="R11" s="1"/>
      <c r="S11" s="1"/>
      <c r="T11" s="1"/>
      <c r="U11" s="1"/>
      <c r="V11" s="1"/>
      <c r="W11" s="1"/>
      <c r="X11" s="51"/>
    </row>
    <row r="12" spans="1:25" x14ac:dyDescent="0.3">
      <c r="A12" s="1"/>
      <c r="B12" s="1"/>
      <c r="C12" s="1"/>
      <c r="D12" s="1"/>
      <c r="E12" s="51"/>
      <c r="F12" s="1"/>
      <c r="G12" s="1"/>
      <c r="H12" s="1"/>
      <c r="I12" s="1"/>
      <c r="J12" s="1"/>
      <c r="K12" s="1"/>
      <c r="L12" s="1"/>
      <c r="M12" s="1"/>
      <c r="N12" s="1"/>
      <c r="O12" s="1"/>
      <c r="P12" s="1"/>
      <c r="Q12" s="1"/>
      <c r="R12" s="1"/>
      <c r="S12" s="1"/>
      <c r="T12" s="1"/>
      <c r="U12" s="1"/>
      <c r="V12" s="1"/>
      <c r="W12" s="1"/>
      <c r="X12" s="51"/>
    </row>
    <row r="13" spans="1:25" x14ac:dyDescent="0.3">
      <c r="A13" s="1"/>
      <c r="B13" s="1"/>
      <c r="C13" s="1"/>
      <c r="D13" s="1"/>
      <c r="E13" s="51"/>
      <c r="F13" s="1"/>
      <c r="G13" s="1"/>
      <c r="H13" s="1"/>
      <c r="I13" s="1"/>
      <c r="J13" s="1"/>
      <c r="K13" s="1"/>
      <c r="L13" s="1"/>
      <c r="M13" s="1"/>
      <c r="N13" s="1"/>
      <c r="O13" s="1"/>
      <c r="P13" s="1"/>
      <c r="Q13" s="1"/>
      <c r="R13" s="1"/>
      <c r="S13" s="1"/>
      <c r="T13" s="1"/>
      <c r="U13" s="1"/>
      <c r="V13" s="1"/>
      <c r="W13" s="1"/>
      <c r="X13" s="51"/>
    </row>
    <row r="14" spans="1:25" x14ac:dyDescent="0.3">
      <c r="A14" s="1"/>
      <c r="B14" s="1"/>
      <c r="C14" s="1"/>
      <c r="D14" s="1"/>
      <c r="E14" s="51"/>
      <c r="F14" s="1"/>
      <c r="G14" s="1"/>
      <c r="H14" s="1"/>
      <c r="I14" s="1"/>
      <c r="J14" s="1"/>
      <c r="K14" s="1"/>
      <c r="L14" s="1"/>
      <c r="M14" s="1"/>
      <c r="N14" s="1"/>
      <c r="O14" s="1"/>
      <c r="P14" s="1"/>
      <c r="Q14" s="1"/>
      <c r="R14" s="1"/>
      <c r="S14" s="1"/>
      <c r="T14" s="1"/>
      <c r="U14" s="1"/>
      <c r="V14" s="1"/>
      <c r="W14" s="1"/>
      <c r="X14" s="51"/>
    </row>
    <row r="15" spans="1:25" x14ac:dyDescent="0.3">
      <c r="A15" s="1"/>
      <c r="B15" s="1"/>
      <c r="C15" s="1"/>
      <c r="D15" s="1"/>
      <c r="E15" s="51"/>
      <c r="F15" s="1"/>
      <c r="G15" s="1"/>
      <c r="H15" s="1"/>
      <c r="I15" s="1"/>
      <c r="J15" s="1"/>
      <c r="K15" s="1"/>
      <c r="L15" s="1"/>
      <c r="M15" s="1"/>
      <c r="N15" s="1"/>
      <c r="O15" s="1"/>
      <c r="P15" s="1"/>
      <c r="Q15" s="1"/>
      <c r="R15" s="1"/>
      <c r="S15" s="1"/>
      <c r="T15" s="1"/>
      <c r="U15" s="1"/>
      <c r="V15" s="1"/>
      <c r="W15" s="1"/>
      <c r="X15" s="51"/>
    </row>
    <row r="16" spans="1:25" x14ac:dyDescent="0.3">
      <c r="A16" s="1"/>
      <c r="B16" s="1"/>
      <c r="C16" s="1"/>
      <c r="D16" s="1"/>
      <c r="E16" s="51"/>
      <c r="F16" s="1"/>
      <c r="G16" s="1"/>
      <c r="H16" s="1"/>
      <c r="I16" s="1"/>
      <c r="J16" s="1"/>
      <c r="K16" s="1"/>
      <c r="L16" s="1"/>
      <c r="M16" s="1"/>
      <c r="N16" s="1"/>
      <c r="O16" s="1"/>
      <c r="P16" s="1"/>
      <c r="Q16" s="1"/>
      <c r="R16" s="1"/>
      <c r="S16" s="1"/>
      <c r="T16" s="1"/>
      <c r="U16" s="1"/>
      <c r="V16" s="1"/>
      <c r="W16" s="1"/>
      <c r="X16" s="51"/>
    </row>
    <row r="17" spans="1:24" x14ac:dyDescent="0.3">
      <c r="A17" s="1"/>
      <c r="B17" s="1"/>
      <c r="C17" s="1"/>
      <c r="D17" s="1"/>
      <c r="E17" s="51"/>
      <c r="F17" s="1"/>
      <c r="G17" s="1"/>
      <c r="H17" s="1"/>
      <c r="I17" s="1"/>
      <c r="J17" s="1"/>
      <c r="K17" s="1"/>
      <c r="L17" s="1"/>
      <c r="M17" s="1"/>
      <c r="N17" s="1"/>
      <c r="O17" s="1"/>
      <c r="P17" s="1"/>
      <c r="Q17" s="1"/>
      <c r="R17" s="1"/>
      <c r="S17" s="1"/>
      <c r="T17" s="1"/>
      <c r="U17" s="1"/>
      <c r="V17" s="1"/>
      <c r="W17" s="1"/>
      <c r="X17" s="51"/>
    </row>
    <row r="18" spans="1:24" x14ac:dyDescent="0.3">
      <c r="A18" s="1"/>
      <c r="B18" s="1"/>
      <c r="C18" s="1"/>
      <c r="D18" s="1"/>
      <c r="E18" s="51"/>
      <c r="F18" s="1"/>
      <c r="G18" s="1"/>
      <c r="H18" s="1"/>
    </row>
    <row r="19" spans="1:24" x14ac:dyDescent="0.3">
      <c r="A19" s="1"/>
      <c r="B19" s="1"/>
      <c r="C19" s="1"/>
      <c r="D19" s="1"/>
      <c r="E19" s="51"/>
      <c r="F19" s="1"/>
      <c r="G19" s="1"/>
      <c r="H19" s="1"/>
      <c r="I19" s="1"/>
      <c r="J19" s="1"/>
      <c r="K19" s="1"/>
    </row>
    <row r="20" spans="1:24" x14ac:dyDescent="0.3">
      <c r="A20" s="1"/>
      <c r="B20" s="1"/>
      <c r="C20" s="1"/>
      <c r="D20" s="1"/>
      <c r="E20" s="51"/>
      <c r="F20" s="1"/>
      <c r="G20" s="1"/>
      <c r="H20" s="1"/>
      <c r="I20" s="1"/>
      <c r="J20" s="1"/>
      <c r="K20" s="1"/>
    </row>
    <row r="21" spans="1:24" x14ac:dyDescent="0.3">
      <c r="A21" s="1"/>
      <c r="B21" s="1"/>
      <c r="C21" s="1"/>
      <c r="D21" s="1"/>
      <c r="E21" s="51"/>
      <c r="F21" s="1"/>
      <c r="G21" s="1"/>
      <c r="H21" s="1"/>
      <c r="I21" s="1"/>
      <c r="J21" s="1"/>
      <c r="K21" s="1"/>
      <c r="L21" s="1"/>
    </row>
    <row r="22" spans="1:24" x14ac:dyDescent="0.3">
      <c r="A22" s="1"/>
      <c r="B22" s="1"/>
      <c r="C22" s="1"/>
      <c r="D22" s="1"/>
      <c r="E22" s="51"/>
      <c r="F22" s="1"/>
      <c r="G22" s="1"/>
      <c r="H22" s="1"/>
      <c r="I22" s="1"/>
      <c r="J22" s="1"/>
      <c r="K22" s="1"/>
    </row>
    <row r="23" spans="1:24" x14ac:dyDescent="0.3">
      <c r="A23" s="1"/>
      <c r="B23" s="1"/>
      <c r="C23" s="1"/>
      <c r="D23" s="1"/>
      <c r="E23" s="51"/>
      <c r="F23" s="1"/>
      <c r="G23" s="1"/>
      <c r="H23" s="1"/>
      <c r="I23" s="1"/>
      <c r="J23" s="1"/>
      <c r="K23" s="1"/>
    </row>
    <row r="24" spans="1:24" x14ac:dyDescent="0.3">
      <c r="A24" s="1"/>
      <c r="B24" s="1"/>
      <c r="C24" s="1"/>
      <c r="D24" s="1"/>
      <c r="E24" s="51"/>
      <c r="F24" s="1"/>
      <c r="G24" s="1"/>
      <c r="H24" s="1"/>
      <c r="I24" s="1"/>
      <c r="J24" s="1"/>
      <c r="K24" s="1"/>
    </row>
    <row r="25" spans="1:24" x14ac:dyDescent="0.3">
      <c r="A25" s="1"/>
      <c r="B25" s="1"/>
      <c r="C25" s="1"/>
      <c r="D25" s="1"/>
      <c r="E25" s="51"/>
      <c r="F25" s="1"/>
      <c r="G25" s="1"/>
      <c r="H25" s="1"/>
      <c r="I25" s="1"/>
      <c r="J25" s="1"/>
      <c r="K25" s="1"/>
    </row>
    <row r="26" spans="1:24" x14ac:dyDescent="0.3">
      <c r="A26" s="1"/>
      <c r="B26" s="1"/>
      <c r="C26" s="1"/>
      <c r="D26" s="1"/>
      <c r="E26" s="51"/>
      <c r="F26" s="1"/>
      <c r="G26" s="1"/>
      <c r="H26" s="1"/>
      <c r="I26" s="1"/>
      <c r="J26" s="1"/>
      <c r="K26" s="1"/>
    </row>
    <row r="27" spans="1:24" x14ac:dyDescent="0.3">
      <c r="A27" s="1"/>
      <c r="B27" s="1"/>
      <c r="C27" s="1"/>
      <c r="D27" s="1"/>
      <c r="E27" s="51"/>
      <c r="F27" s="1"/>
      <c r="G27" s="1"/>
      <c r="H27" s="1"/>
      <c r="I27" s="1"/>
      <c r="J27" s="1"/>
      <c r="K27" s="1"/>
    </row>
    <row r="28" spans="1:24" x14ac:dyDescent="0.3">
      <c r="A28" s="1"/>
      <c r="B28" s="1"/>
      <c r="C28" s="1"/>
      <c r="D28" s="1"/>
      <c r="E28" s="51"/>
      <c r="F28" s="1"/>
      <c r="G28" s="1"/>
      <c r="H28" s="1"/>
      <c r="I28" s="1"/>
      <c r="J28" s="1"/>
      <c r="K28" s="1"/>
    </row>
    <row r="29" spans="1:24" x14ac:dyDescent="0.3">
      <c r="A29" s="1"/>
      <c r="B29" s="1"/>
      <c r="C29" s="1"/>
      <c r="D29" s="1"/>
      <c r="E29" s="51"/>
      <c r="F29" s="1"/>
      <c r="G29" s="1"/>
      <c r="H29" s="1"/>
      <c r="I29" s="1"/>
      <c r="J29" s="1"/>
      <c r="K29" s="1"/>
    </row>
    <row r="30" spans="1:24" x14ac:dyDescent="0.3">
      <c r="A30" s="1"/>
      <c r="B30" s="1"/>
      <c r="C30" s="1"/>
      <c r="D30" s="1"/>
      <c r="E30" s="51"/>
      <c r="F30" s="1"/>
      <c r="G30" s="1"/>
      <c r="H30" s="1"/>
      <c r="I30" s="1"/>
      <c r="J30" s="1"/>
      <c r="K30" s="1"/>
    </row>
    <row r="31" spans="1:24" x14ac:dyDescent="0.3">
      <c r="A31" s="1"/>
      <c r="B31" s="1"/>
      <c r="C31" s="1"/>
      <c r="D31" s="1"/>
      <c r="E31" s="51"/>
      <c r="F31" s="1"/>
      <c r="G31" s="1"/>
      <c r="H31" s="1"/>
      <c r="I31" s="1"/>
      <c r="J31" s="1"/>
      <c r="K31" s="1"/>
    </row>
    <row r="32" spans="1:24" x14ac:dyDescent="0.3">
      <c r="A32" s="1"/>
      <c r="B32" s="1"/>
      <c r="C32" s="1"/>
      <c r="D32" s="1"/>
      <c r="E32" s="51"/>
      <c r="F32" s="1"/>
      <c r="G32" s="1"/>
      <c r="H32" s="1"/>
      <c r="I32" s="1"/>
      <c r="J32" s="1"/>
      <c r="K32" s="1"/>
    </row>
    <row r="33" spans="1:11" x14ac:dyDescent="0.3">
      <c r="A33" s="1"/>
      <c r="B33" s="1"/>
      <c r="C33" s="1"/>
      <c r="D33" s="1"/>
      <c r="E33" s="51"/>
      <c r="F33" s="1"/>
      <c r="G33" s="1"/>
      <c r="H33" s="1"/>
      <c r="I33" s="1"/>
      <c r="J33" s="1"/>
      <c r="K33" s="1"/>
    </row>
    <row r="34" spans="1:11" ht="13.5" customHeight="1" x14ac:dyDescent="0.3">
      <c r="A34" s="1"/>
      <c r="C34" s="2"/>
      <c r="D34" s="2"/>
      <c r="F34" s="1"/>
    </row>
    <row r="35" spans="1:11" x14ac:dyDescent="0.3">
      <c r="A35" s="1"/>
      <c r="F35" s="1"/>
    </row>
    <row r="36" spans="1:11" x14ac:dyDescent="0.3">
      <c r="A36" s="1"/>
      <c r="F36" s="1"/>
    </row>
    <row r="37" spans="1:11" x14ac:dyDescent="0.3">
      <c r="A37" s="1"/>
      <c r="F37" s="1"/>
    </row>
    <row r="38" spans="1:11" x14ac:dyDescent="0.3">
      <c r="A38" s="1"/>
    </row>
    <row r="39" spans="1:11" x14ac:dyDescent="0.3">
      <c r="A39" s="1"/>
      <c r="F39" s="1"/>
    </row>
    <row r="40" spans="1:11" x14ac:dyDescent="0.3">
      <c r="F40" s="1"/>
    </row>
    <row r="51" spans="5:24" s="72" customFormat="1" x14ac:dyDescent="0.3">
      <c r="E51" s="56"/>
      <c r="X51" s="56"/>
    </row>
  </sheetData>
  <mergeCells count="1">
    <mergeCell ref="A4:D6"/>
  </mergeCells>
  <conditionalFormatting sqref="A8:A51">
    <cfRule type="notContainsBlanks" dxfId="305" priority="1">
      <formula>LEN(TRIM(A8))&gt;0</formula>
    </cfRule>
    <cfRule type="expression" dxfId="304" priority="2">
      <formula>OR(ISNUMBER(F8:X8),ISTEXT(F8:X8))</formula>
    </cfRule>
  </conditionalFormatting>
  <conditionalFormatting sqref="F8:K51">
    <cfRule type="containsText" dxfId="303" priority="8" operator="containsText" text="1">
      <formula>NOT(ISERROR(SEARCH("1",F8)))</formula>
    </cfRule>
  </conditionalFormatting>
  <conditionalFormatting sqref="F6:X6">
    <cfRule type="cellIs" dxfId="302" priority="9" operator="between">
      <formula>0.8</formula>
      <formula>1</formula>
    </cfRule>
    <cfRule type="cellIs" dxfId="301" priority="10" operator="between">
      <formula>0</formula>
      <formula>0.79</formula>
    </cfRule>
  </conditionalFormatting>
  <conditionalFormatting sqref="F8:X51">
    <cfRule type="containsText" dxfId="300" priority="15" operator="containsText" text="0">
      <formula>NOT(ISERROR(SEARCH("0",F8)))</formula>
    </cfRule>
  </conditionalFormatting>
  <conditionalFormatting sqref="L8:M51 S8:S51">
    <cfRule type="containsText" dxfId="299" priority="3" operator="containsText" text="4">
      <formula>NOT(ISERROR(SEARCH("4",L8)))</formula>
    </cfRule>
    <cfRule type="containsText" dxfId="298" priority="4" operator="containsText" text="5">
      <formula>NOT(ISERROR(SEARCH("5",L8)))</formula>
    </cfRule>
    <cfRule type="containsText" dxfId="297" priority="5" operator="containsText" text="6">
      <formula>NOT(ISERROR(SEARCH("6",L8)))</formula>
    </cfRule>
    <cfRule type="containsText" dxfId="296" priority="12" operator="containsText" text="3">
      <formula>NOT(ISERROR(SEARCH("3",L8)))</formula>
    </cfRule>
  </conditionalFormatting>
  <conditionalFormatting sqref="N8:Q17">
    <cfRule type="containsText" dxfId="295" priority="7" operator="containsText" text="1">
      <formula>NOT(ISERROR(SEARCH("1",N8)))</formula>
    </cfRule>
  </conditionalFormatting>
  <conditionalFormatting sqref="R8:R51 X8:X51">
    <cfRule type="containsText" dxfId="294" priority="11" operator="containsText" text="3">
      <formula>NOT(ISERROR(SEARCH("3",R8)))</formula>
    </cfRule>
  </conditionalFormatting>
  <conditionalFormatting sqref="R8:S51 X8:X51 L8:M51">
    <cfRule type="containsText" dxfId="293" priority="13" operator="containsText" text="2">
      <formula>NOT(ISERROR(SEARCH("2",L8)))</formula>
    </cfRule>
    <cfRule type="containsText" dxfId="292" priority="14" operator="containsText" text="1">
      <formula>NOT(ISERROR(SEARCH("1",L8)))</formula>
    </cfRule>
  </conditionalFormatting>
  <conditionalFormatting sqref="T8:W17">
    <cfRule type="containsText" dxfId="291" priority="6" operator="containsText" text="1">
      <formula>NOT(ISERROR(SEARCH("1",T8)))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X51" xr:uid="{D1988CE3-140F-4CC3-815F-07D4D7397A3F}">
      <formula1>7</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DB7A-1928-40B1-8F6A-662F08C1337D}">
  <dimension ref="A1:T51"/>
  <sheetViews>
    <sheetView zoomScaleNormal="100" workbookViewId="0">
      <selection activeCell="G4" sqref="G4"/>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8" width="12.5546875" customWidth="1"/>
    <col min="9" max="9" width="7.77734375" customWidth="1"/>
    <col min="10" max="10" width="8.44140625" customWidth="1"/>
    <col min="11" max="11" width="10" customWidth="1"/>
    <col min="12" max="12" width="7.21875" customWidth="1"/>
    <col min="13" max="14" width="12.5546875" customWidth="1"/>
    <col min="15" max="15" width="7.77734375" customWidth="1"/>
    <col min="16" max="16" width="8.5546875" customWidth="1"/>
    <col min="17" max="17" width="10.21875" customWidth="1"/>
    <col min="18" max="18" width="7.21875" customWidth="1"/>
    <col min="19" max="19" width="12.5546875" style="52" customWidth="1"/>
    <col min="20" max="20" width="60.44140625" customWidth="1"/>
  </cols>
  <sheetData>
    <row r="1" spans="1:20" s="29" customFormat="1" ht="21" x14ac:dyDescent="0.4">
      <c r="A1" s="22" t="s">
        <v>300</v>
      </c>
      <c r="B1" s="23" t="s">
        <v>299</v>
      </c>
      <c r="C1" s="23" t="s">
        <v>298</v>
      </c>
      <c r="D1" s="23"/>
      <c r="E1" s="24"/>
      <c r="F1" s="25"/>
      <c r="G1" s="26"/>
      <c r="H1" s="26"/>
      <c r="I1" s="26"/>
      <c r="J1" s="26"/>
      <c r="K1" s="26"/>
      <c r="L1" s="26"/>
      <c r="M1" s="26"/>
      <c r="N1" s="26"/>
      <c r="O1" s="26"/>
      <c r="P1" s="26"/>
      <c r="Q1" s="26"/>
      <c r="R1" s="26"/>
      <c r="S1" s="27"/>
      <c r="T1" s="28"/>
    </row>
    <row r="2" spans="1:20" s="36" customFormat="1" ht="18" x14ac:dyDescent="0.35">
      <c r="A2" s="30" t="s">
        <v>38</v>
      </c>
      <c r="B2" s="31">
        <f>COUNTIF(A8:A51, "*")</f>
        <v>1</v>
      </c>
      <c r="C2" s="32"/>
      <c r="D2" s="32"/>
      <c r="E2" s="33"/>
      <c r="F2" s="5"/>
      <c r="G2" s="7" t="s">
        <v>39</v>
      </c>
      <c r="H2" s="7" t="s">
        <v>40</v>
      </c>
      <c r="I2" s="7" t="s">
        <v>41</v>
      </c>
      <c r="J2" s="7" t="s">
        <v>41</v>
      </c>
      <c r="K2" s="7" t="s">
        <v>41</v>
      </c>
      <c r="L2" s="7" t="s">
        <v>41</v>
      </c>
      <c r="M2" s="7"/>
      <c r="N2" s="7"/>
      <c r="O2" s="7" t="s">
        <v>42</v>
      </c>
      <c r="P2" s="7" t="s">
        <v>42</v>
      </c>
      <c r="Q2" s="7" t="s">
        <v>42</v>
      </c>
      <c r="R2" s="7" t="s">
        <v>42</v>
      </c>
      <c r="S2" s="34"/>
      <c r="T2" s="35"/>
    </row>
    <row r="3" spans="1:20" s="68" customFormat="1" ht="18" x14ac:dyDescent="0.35">
      <c r="A3" s="67"/>
      <c r="B3" s="67"/>
      <c r="E3" s="69"/>
      <c r="F3" s="70" t="s">
        <v>297</v>
      </c>
      <c r="G3" s="70" t="s">
        <v>48</v>
      </c>
      <c r="H3" s="78" t="s">
        <v>48</v>
      </c>
      <c r="I3" s="70" t="s">
        <v>296</v>
      </c>
      <c r="J3" s="70" t="s">
        <v>173</v>
      </c>
      <c r="K3" s="70" t="s">
        <v>295</v>
      </c>
      <c r="L3" s="70" t="s">
        <v>294</v>
      </c>
      <c r="M3" s="70" t="s">
        <v>52</v>
      </c>
      <c r="N3" s="70" t="s">
        <v>53</v>
      </c>
      <c r="O3" s="70" t="s">
        <v>296</v>
      </c>
      <c r="P3" s="70" t="s">
        <v>173</v>
      </c>
      <c r="Q3" s="70" t="s">
        <v>295</v>
      </c>
      <c r="R3" s="70" t="s">
        <v>294</v>
      </c>
      <c r="S3" s="71" t="s">
        <v>54</v>
      </c>
      <c r="T3" s="67"/>
    </row>
    <row r="4" spans="1:20" s="40" customFormat="1" ht="15.6" x14ac:dyDescent="0.3">
      <c r="A4" s="76" t="s">
        <v>55</v>
      </c>
      <c r="B4" s="76"/>
      <c r="C4" s="76"/>
      <c r="D4" s="76"/>
      <c r="E4" s="55" t="s">
        <v>56</v>
      </c>
      <c r="F4" s="40">
        <f>COUNTIF(F8:F51,"=2")</f>
        <v>0</v>
      </c>
      <c r="G4" s="40">
        <f>COUNTIFS(G8:G51, "&gt;4", G8:G51, "&lt;7")</f>
        <v>0</v>
      </c>
      <c r="H4" s="40">
        <f>COUNTIF(H8:H51, "=4")</f>
        <v>0</v>
      </c>
      <c r="I4" s="40">
        <f>COUNTIF(I8:I51, "=1")</f>
        <v>0</v>
      </c>
      <c r="J4" s="40">
        <f>COUNTIF(J8:J51, "=1")</f>
        <v>0</v>
      </c>
      <c r="K4" s="40">
        <f>COUNTIF(K8:K51, "=1")</f>
        <v>0</v>
      </c>
      <c r="L4" s="40">
        <f>COUNTIF(L8:L51, "=1")</f>
        <v>0</v>
      </c>
      <c r="M4" s="40">
        <f>COUNTIF(M8:M51, "=3")</f>
        <v>0</v>
      </c>
      <c r="N4" s="40">
        <f>COUNTIFS(N8:N51, "&gt;4", N8:N51, "&lt;7")</f>
        <v>0</v>
      </c>
      <c r="O4" s="40">
        <f>COUNTIF(O8:O51, "=1")</f>
        <v>0</v>
      </c>
      <c r="P4" s="40">
        <f>COUNTIF(P8:P51, "=1")</f>
        <v>0</v>
      </c>
      <c r="Q4" s="40">
        <f>COUNTIF(Q8:Q51, "=1")</f>
        <v>0</v>
      </c>
      <c r="R4" s="40">
        <f>COUNTIF(R8:R51, "=1")</f>
        <v>0</v>
      </c>
      <c r="S4" s="55">
        <f>COUNTIF(S8:S51, "=3")</f>
        <v>0</v>
      </c>
    </row>
    <row r="5" spans="1:20"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55">
        <f>COUNTA(S8:S51)</f>
        <v>0</v>
      </c>
    </row>
    <row r="6" spans="1:20"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9">
        <f>S4/B2</f>
        <v>0</v>
      </c>
    </row>
    <row r="7" spans="1:20" s="66" customFormat="1" x14ac:dyDescent="0.3">
      <c r="A7" s="60" t="s">
        <v>59</v>
      </c>
      <c r="B7" s="61" t="s">
        <v>60</v>
      </c>
      <c r="C7" s="61" t="s">
        <v>61</v>
      </c>
      <c r="D7" s="61" t="s">
        <v>62</v>
      </c>
      <c r="E7" s="62" t="s">
        <v>63</v>
      </c>
      <c r="F7" s="63" t="s">
        <v>127</v>
      </c>
      <c r="G7" s="63" t="s">
        <v>117</v>
      </c>
      <c r="H7" s="63" t="s">
        <v>66</v>
      </c>
      <c r="I7" s="63" t="s">
        <v>64</v>
      </c>
      <c r="J7" s="63" t="s">
        <v>64</v>
      </c>
      <c r="K7" s="63" t="s">
        <v>64</v>
      </c>
      <c r="L7" s="63" t="s">
        <v>64</v>
      </c>
      <c r="M7" s="63" t="s">
        <v>67</v>
      </c>
      <c r="N7" s="63" t="s">
        <v>117</v>
      </c>
      <c r="O7" s="63" t="s">
        <v>64</v>
      </c>
      <c r="P7" s="63" t="s">
        <v>64</v>
      </c>
      <c r="Q7" s="63" t="s">
        <v>64</v>
      </c>
      <c r="R7" s="63" t="s">
        <v>64</v>
      </c>
      <c r="S7" s="64" t="s">
        <v>67</v>
      </c>
      <c r="T7" s="65" t="s">
        <v>68</v>
      </c>
    </row>
    <row r="8" spans="1:20" x14ac:dyDescent="0.3">
      <c r="A8" s="1" t="s">
        <v>118</v>
      </c>
      <c r="B8" s="1"/>
      <c r="C8" s="1"/>
      <c r="D8" s="1"/>
      <c r="E8" s="51"/>
      <c r="F8" s="1"/>
      <c r="G8" s="1"/>
      <c r="H8" s="1"/>
      <c r="I8" s="1"/>
      <c r="J8" s="1"/>
      <c r="K8" s="1"/>
      <c r="L8" s="1"/>
      <c r="M8" s="1"/>
      <c r="N8" s="1"/>
      <c r="O8" s="1"/>
      <c r="P8" s="1"/>
      <c r="Q8" s="1"/>
      <c r="R8" s="1"/>
      <c r="S8" s="51"/>
    </row>
    <row r="9" spans="1:20" x14ac:dyDescent="0.3">
      <c r="A9" s="1"/>
      <c r="B9" s="1"/>
      <c r="C9" s="1"/>
      <c r="D9" s="1"/>
      <c r="E9" s="51"/>
      <c r="F9" s="1"/>
      <c r="G9" s="1"/>
      <c r="H9" s="1"/>
      <c r="I9" s="1"/>
      <c r="J9" s="1"/>
      <c r="K9" s="1"/>
      <c r="L9" s="1"/>
      <c r="M9" s="1"/>
      <c r="N9" s="1"/>
      <c r="O9" s="1"/>
      <c r="P9" s="1"/>
      <c r="Q9" s="1"/>
      <c r="R9" s="1"/>
      <c r="S9" s="51"/>
    </row>
    <row r="10" spans="1:20" x14ac:dyDescent="0.3">
      <c r="A10" s="1"/>
      <c r="B10" s="1"/>
      <c r="C10" s="1"/>
      <c r="D10" s="1"/>
      <c r="E10" s="51"/>
      <c r="F10" s="1"/>
      <c r="G10" s="1"/>
      <c r="H10" s="1"/>
      <c r="I10" s="1"/>
      <c r="J10" s="1"/>
      <c r="K10" s="1"/>
      <c r="L10" s="1"/>
      <c r="M10" s="1"/>
      <c r="N10" s="1"/>
      <c r="O10" s="1"/>
      <c r="P10" s="1"/>
      <c r="Q10" s="1"/>
      <c r="R10" s="1"/>
      <c r="S10" s="51"/>
    </row>
    <row r="11" spans="1:20" x14ac:dyDescent="0.3">
      <c r="A11" s="1"/>
      <c r="B11" s="1"/>
      <c r="C11" s="1"/>
      <c r="D11" s="1"/>
      <c r="E11" s="51"/>
      <c r="F11" s="1"/>
      <c r="G11" s="1"/>
      <c r="H11" s="1"/>
      <c r="I11" s="1"/>
      <c r="J11" s="1"/>
      <c r="K11" s="1"/>
      <c r="L11" s="1"/>
      <c r="M11" s="1"/>
      <c r="N11" s="1"/>
      <c r="O11" s="1"/>
      <c r="P11" s="1"/>
      <c r="Q11" s="1"/>
      <c r="R11" s="1"/>
      <c r="S11" s="51"/>
    </row>
    <row r="12" spans="1:20" x14ac:dyDescent="0.3">
      <c r="A12" s="1"/>
      <c r="B12" s="1"/>
      <c r="C12" s="1"/>
      <c r="D12" s="1"/>
      <c r="E12" s="51"/>
      <c r="F12" s="1"/>
      <c r="G12" s="1"/>
      <c r="H12" s="1"/>
      <c r="I12" s="1"/>
      <c r="J12" s="1"/>
      <c r="K12" s="1"/>
      <c r="L12" s="1"/>
      <c r="M12" s="1"/>
      <c r="N12" s="1"/>
      <c r="O12" s="1"/>
      <c r="P12" s="1"/>
      <c r="Q12" s="1"/>
      <c r="R12" s="1"/>
      <c r="S12" s="51"/>
    </row>
    <row r="13" spans="1:20" x14ac:dyDescent="0.3">
      <c r="A13" s="1"/>
      <c r="B13" s="1"/>
      <c r="C13" s="1"/>
      <c r="D13" s="1"/>
      <c r="E13" s="51"/>
      <c r="F13" s="1"/>
      <c r="G13" s="1"/>
      <c r="H13" s="1"/>
      <c r="I13" s="1"/>
      <c r="J13" s="1"/>
      <c r="K13" s="1"/>
      <c r="L13" s="1"/>
      <c r="M13" s="1"/>
      <c r="N13" s="1"/>
      <c r="O13" s="1"/>
      <c r="P13" s="1"/>
      <c r="Q13" s="1"/>
      <c r="R13" s="1"/>
      <c r="S13" s="51"/>
    </row>
    <row r="14" spans="1:20" x14ac:dyDescent="0.3">
      <c r="A14" s="1"/>
      <c r="B14" s="1"/>
      <c r="C14" s="1"/>
      <c r="D14" s="1"/>
      <c r="E14" s="51"/>
      <c r="F14" s="1"/>
      <c r="G14" s="1"/>
      <c r="H14" s="1"/>
      <c r="I14" s="1"/>
      <c r="J14" s="1"/>
      <c r="K14" s="1"/>
      <c r="L14" s="1"/>
      <c r="M14" s="1"/>
      <c r="N14" s="1"/>
      <c r="O14" s="1"/>
      <c r="P14" s="1"/>
      <c r="Q14" s="1"/>
      <c r="R14" s="1"/>
      <c r="S14" s="51"/>
    </row>
    <row r="15" spans="1:20" x14ac:dyDescent="0.3">
      <c r="A15" s="1"/>
      <c r="B15" s="1"/>
      <c r="C15" s="1"/>
      <c r="D15" s="1"/>
      <c r="E15" s="51"/>
      <c r="F15" s="1"/>
      <c r="G15" s="1"/>
      <c r="H15" s="1"/>
      <c r="I15" s="1"/>
      <c r="J15" s="1"/>
      <c r="K15" s="1"/>
      <c r="L15" s="1"/>
      <c r="M15" s="1"/>
      <c r="N15" s="1"/>
      <c r="O15" s="1"/>
      <c r="P15" s="1"/>
      <c r="Q15" s="1"/>
      <c r="R15" s="1"/>
      <c r="S15" s="51"/>
    </row>
    <row r="16" spans="1:20" x14ac:dyDescent="0.3">
      <c r="A16" s="1"/>
      <c r="B16" s="1"/>
      <c r="C16" s="1"/>
      <c r="D16" s="1"/>
      <c r="E16" s="51"/>
      <c r="F16" s="1"/>
      <c r="G16" s="1"/>
      <c r="H16" s="1"/>
      <c r="I16" s="1"/>
      <c r="J16" s="1"/>
      <c r="K16" s="1"/>
      <c r="L16" s="1"/>
      <c r="M16" s="1"/>
      <c r="N16" s="1"/>
      <c r="O16" s="1"/>
      <c r="P16" s="1"/>
      <c r="Q16" s="1"/>
      <c r="R16" s="1"/>
      <c r="S16" s="51"/>
    </row>
    <row r="17" spans="1:19" x14ac:dyDescent="0.3">
      <c r="A17" s="1"/>
      <c r="B17" s="1"/>
      <c r="C17" s="1"/>
      <c r="D17" s="1"/>
      <c r="E17" s="51"/>
      <c r="F17" s="1"/>
      <c r="G17" s="1"/>
      <c r="H17" s="1"/>
      <c r="I17" s="1"/>
      <c r="J17" s="1"/>
      <c r="K17" s="1"/>
      <c r="L17" s="1"/>
      <c r="M17" s="1"/>
      <c r="N17" s="1"/>
      <c r="O17" s="1"/>
      <c r="P17" s="1"/>
      <c r="Q17" s="1"/>
      <c r="R17" s="1"/>
      <c r="S17" s="51"/>
    </row>
    <row r="18" spans="1:19" x14ac:dyDescent="0.3">
      <c r="A18" s="1"/>
      <c r="B18" s="1"/>
      <c r="C18" s="1"/>
      <c r="D18" s="1"/>
      <c r="E18" s="51"/>
      <c r="F18" s="1"/>
      <c r="H18" s="1"/>
    </row>
    <row r="19" spans="1:19" x14ac:dyDescent="0.3">
      <c r="A19" s="1"/>
      <c r="B19" s="1"/>
      <c r="C19" s="1"/>
      <c r="D19" s="1"/>
      <c r="E19" s="51"/>
      <c r="F19" s="1"/>
      <c r="H19" s="1"/>
    </row>
    <row r="20" spans="1:19" x14ac:dyDescent="0.3">
      <c r="A20" s="1"/>
      <c r="B20" s="1"/>
      <c r="C20" s="1"/>
      <c r="D20" s="1"/>
      <c r="E20" s="51"/>
      <c r="F20" s="1"/>
      <c r="H20" s="1"/>
    </row>
    <row r="21" spans="1:19" x14ac:dyDescent="0.3">
      <c r="A21" s="1"/>
      <c r="B21" s="1"/>
      <c r="C21" s="1"/>
      <c r="D21" s="1"/>
      <c r="E21" s="51"/>
      <c r="F21" s="1"/>
      <c r="G21" s="1"/>
      <c r="H21" s="1"/>
    </row>
    <row r="22" spans="1:19" x14ac:dyDescent="0.3">
      <c r="A22" s="1"/>
      <c r="B22" s="1"/>
      <c r="C22" s="1"/>
      <c r="D22" s="1"/>
      <c r="E22" s="51"/>
      <c r="F22" s="1"/>
    </row>
    <row r="23" spans="1:19" x14ac:dyDescent="0.3">
      <c r="A23" s="1"/>
      <c r="B23" s="1"/>
      <c r="C23" s="1"/>
      <c r="D23" s="1"/>
      <c r="E23" s="51"/>
      <c r="F23" s="1"/>
    </row>
    <row r="24" spans="1:19" x14ac:dyDescent="0.3">
      <c r="A24" s="1"/>
      <c r="B24" s="1"/>
      <c r="C24" s="1"/>
      <c r="D24" s="1"/>
      <c r="E24" s="51"/>
      <c r="F24" s="1"/>
    </row>
    <row r="25" spans="1:19" x14ac:dyDescent="0.3">
      <c r="A25" s="1"/>
      <c r="B25" s="1"/>
      <c r="C25" s="1"/>
      <c r="D25" s="1"/>
      <c r="E25" s="51"/>
      <c r="F25" s="1"/>
    </row>
    <row r="26" spans="1:19" x14ac:dyDescent="0.3">
      <c r="A26" s="1"/>
      <c r="B26" s="1"/>
      <c r="C26" s="1"/>
      <c r="D26" s="1"/>
      <c r="E26" s="51"/>
      <c r="F26" s="1"/>
    </row>
    <row r="27" spans="1:19" x14ac:dyDescent="0.3">
      <c r="A27" s="1"/>
      <c r="B27" s="1"/>
      <c r="C27" s="1"/>
      <c r="D27" s="1"/>
      <c r="E27" s="51"/>
      <c r="F27" s="1"/>
    </row>
    <row r="28" spans="1:19" x14ac:dyDescent="0.3">
      <c r="A28" s="1"/>
      <c r="B28" s="1"/>
      <c r="C28" s="1"/>
      <c r="D28" s="1"/>
      <c r="E28" s="51"/>
      <c r="F28" s="1"/>
    </row>
    <row r="29" spans="1:19" x14ac:dyDescent="0.3">
      <c r="A29" s="1"/>
      <c r="B29" s="1"/>
      <c r="C29" s="1"/>
      <c r="D29" s="1"/>
      <c r="E29" s="51"/>
      <c r="F29" s="1"/>
    </row>
    <row r="30" spans="1:19" x14ac:dyDescent="0.3">
      <c r="A30" s="1"/>
      <c r="B30" s="1"/>
      <c r="C30" s="1"/>
      <c r="D30" s="1"/>
      <c r="E30" s="51"/>
      <c r="F30" s="1"/>
    </row>
    <row r="31" spans="1:19" x14ac:dyDescent="0.3">
      <c r="A31" s="1"/>
      <c r="B31" s="1"/>
      <c r="C31" s="1"/>
      <c r="D31" s="1"/>
      <c r="E31" s="51"/>
      <c r="F31" s="1"/>
    </row>
    <row r="32" spans="1:19" x14ac:dyDescent="0.3">
      <c r="A32" s="1"/>
      <c r="B32" s="1"/>
      <c r="C32" s="1"/>
      <c r="D32" s="1"/>
      <c r="E32" s="51"/>
      <c r="F32" s="1"/>
    </row>
    <row r="33" spans="1:6" x14ac:dyDescent="0.3">
      <c r="A33" s="1"/>
      <c r="B33" s="1"/>
      <c r="C33" s="1"/>
      <c r="D33" s="1"/>
      <c r="E33" s="51"/>
      <c r="F33" s="1"/>
    </row>
    <row r="34" spans="1:6" ht="13.5" customHeight="1" x14ac:dyDescent="0.3">
      <c r="A34" s="1"/>
      <c r="C34" s="2"/>
      <c r="D34" s="2"/>
      <c r="F34" s="1"/>
    </row>
    <row r="35" spans="1:6" x14ac:dyDescent="0.3">
      <c r="A35" s="1"/>
      <c r="F35" s="1"/>
    </row>
    <row r="36" spans="1:6" x14ac:dyDescent="0.3">
      <c r="A36" s="1"/>
      <c r="F36" s="1"/>
    </row>
    <row r="37" spans="1:6" x14ac:dyDescent="0.3">
      <c r="A37" s="1"/>
      <c r="F37" s="1"/>
    </row>
    <row r="38" spans="1:6" x14ac:dyDescent="0.3">
      <c r="A38" s="1"/>
    </row>
    <row r="39" spans="1:6" x14ac:dyDescent="0.3">
      <c r="A39" s="1"/>
      <c r="F39" s="1"/>
    </row>
    <row r="40" spans="1:6" x14ac:dyDescent="0.3">
      <c r="F40" s="1"/>
    </row>
    <row r="51" spans="5:19" s="72" customFormat="1" x14ac:dyDescent="0.3">
      <c r="E51" s="56"/>
      <c r="S51" s="56"/>
    </row>
  </sheetData>
  <mergeCells count="1">
    <mergeCell ref="A4:D6"/>
  </mergeCells>
  <conditionalFormatting sqref="A8:A51">
    <cfRule type="notContainsBlanks" dxfId="290" priority="1">
      <formula>LEN(TRIM(A8))&gt;0</formula>
    </cfRule>
    <cfRule type="expression" dxfId="289" priority="17">
      <formula>OR(ISNUMBER(F8:X8),ISTEXT(F8:X8))</formula>
    </cfRule>
  </conditionalFormatting>
  <conditionalFormatting sqref="F8:F51">
    <cfRule type="containsText" dxfId="288" priority="7" operator="containsText" text="2">
      <formula>NOT(ISERROR(SEARCH("2",F8)))</formula>
    </cfRule>
  </conditionalFormatting>
  <conditionalFormatting sqref="F8:H51">
    <cfRule type="containsText" dxfId="287" priority="6" operator="containsText" text="1">
      <formula>NOT(ISERROR(SEARCH("1",F8)))</formula>
    </cfRule>
  </conditionalFormatting>
  <conditionalFormatting sqref="F6:S6">
    <cfRule type="cellIs" dxfId="286" priority="10" operator="between">
      <formula>0.8</formula>
      <formula>1</formula>
    </cfRule>
    <cfRule type="cellIs" dxfId="285" priority="11" operator="between">
      <formula>0</formula>
      <formula>0.79</formula>
    </cfRule>
  </conditionalFormatting>
  <conditionalFormatting sqref="F8:S51">
    <cfRule type="containsText" dxfId="284" priority="16" operator="containsText" text="0">
      <formula>NOT(ISERROR(SEARCH("0",F8)))</formula>
    </cfRule>
  </conditionalFormatting>
  <conditionalFormatting sqref="G8:G51 N8:N51">
    <cfRule type="containsText" dxfId="283" priority="2" operator="containsText" text="6">
      <formula>NOT(ISERROR(SEARCH("6",G8)))</formula>
    </cfRule>
    <cfRule type="containsText" dxfId="282" priority="3" operator="containsText" text="5">
      <formula>NOT(ISERROR(SEARCH("5",G8)))</formula>
    </cfRule>
    <cfRule type="containsText" dxfId="281" priority="4" operator="containsText" text="4">
      <formula>NOT(ISERROR(SEARCH("4",G8)))</formula>
    </cfRule>
  </conditionalFormatting>
  <conditionalFormatting sqref="G8:H51 N8:N51">
    <cfRule type="containsText" dxfId="280" priority="13" operator="containsText" text="3">
      <formula>NOT(ISERROR(SEARCH("3",G8)))</formula>
    </cfRule>
  </conditionalFormatting>
  <conditionalFormatting sqref="H8:H51">
    <cfRule type="containsText" dxfId="279" priority="5" operator="containsText" text="4">
      <formula>NOT(ISERROR(SEARCH("4",H8)))</formula>
    </cfRule>
  </conditionalFormatting>
  <conditionalFormatting sqref="I8:L17">
    <cfRule type="containsText" dxfId="278" priority="9" operator="containsText" text="1">
      <formula>NOT(ISERROR(SEARCH("1",I8)))</formula>
    </cfRule>
  </conditionalFormatting>
  <conditionalFormatting sqref="M8:M51 S8:S51">
    <cfRule type="containsText" dxfId="277" priority="12" operator="containsText" text="3">
      <formula>NOT(ISERROR(SEARCH("3",M8)))</formula>
    </cfRule>
  </conditionalFormatting>
  <conditionalFormatting sqref="M8:N51 S8:S51 G8:H51">
    <cfRule type="containsText" dxfId="276" priority="14" operator="containsText" text="2">
      <formula>NOT(ISERROR(SEARCH("2",G8)))</formula>
    </cfRule>
  </conditionalFormatting>
  <conditionalFormatting sqref="M8:N51 S8:S51">
    <cfRule type="containsText" dxfId="275" priority="15" operator="containsText" text="1">
      <formula>NOT(ISERROR(SEARCH("1",M8)))</formula>
    </cfRule>
  </conditionalFormatting>
  <conditionalFormatting sqref="O8:R17">
    <cfRule type="containsText" dxfId="274" priority="8" operator="containsText" text="1">
      <formula>NOT(ISERROR(SEARCH("1",O8)))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S51" xr:uid="{6ABD6CBA-369A-4ED9-88FC-A53DE88E98FE}">
      <formula1>7</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9315-FD86-4B61-8EF0-B5CC3D4CB553}">
  <dimension ref="A1:W51"/>
  <sheetViews>
    <sheetView zoomScaleNormal="100" workbookViewId="0">
      <selection activeCell="B2" sqref="B2"/>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9" width="6.21875" customWidth="1"/>
    <col min="10" max="11" width="12.5546875" customWidth="1"/>
    <col min="12" max="12" width="7.77734375" customWidth="1"/>
    <col min="13" max="15" width="7.21875" customWidth="1"/>
    <col min="16" max="17" width="12.5546875" customWidth="1"/>
    <col min="18" max="18" width="7.77734375" customWidth="1"/>
    <col min="19" max="21" width="7.21875" customWidth="1"/>
    <col min="22" max="22" width="12.5546875" style="52" customWidth="1"/>
    <col min="23" max="23" width="60.44140625" customWidth="1"/>
  </cols>
  <sheetData>
    <row r="1" spans="1:23" s="29" customFormat="1" ht="21" x14ac:dyDescent="0.4">
      <c r="A1" s="22" t="s">
        <v>293</v>
      </c>
      <c r="B1" s="81" t="s">
        <v>292</v>
      </c>
      <c r="C1" s="23" t="s">
        <v>291</v>
      </c>
      <c r="D1" s="23"/>
      <c r="E1" s="24"/>
      <c r="F1" s="25"/>
      <c r="G1" s="25"/>
      <c r="H1" s="25"/>
      <c r="I1" s="25"/>
      <c r="J1" s="26"/>
      <c r="K1" s="26"/>
      <c r="L1" s="26"/>
      <c r="M1" s="26"/>
      <c r="N1" s="26"/>
      <c r="O1" s="26"/>
      <c r="P1" s="26"/>
      <c r="Q1" s="26"/>
      <c r="R1" s="26"/>
      <c r="S1" s="26"/>
      <c r="T1" s="26"/>
      <c r="U1" s="26"/>
      <c r="V1" s="27"/>
      <c r="W1" s="28"/>
    </row>
    <row r="2" spans="1:23" s="36" customFormat="1" ht="18" x14ac:dyDescent="0.35">
      <c r="A2" s="30" t="s">
        <v>38</v>
      </c>
      <c r="B2" s="31">
        <f>COUNTIF(A8:A51, "*")</f>
        <v>1</v>
      </c>
      <c r="C2" s="32"/>
      <c r="D2" s="32"/>
      <c r="E2" s="33"/>
      <c r="F2" s="5"/>
      <c r="G2" s="6"/>
      <c r="H2" s="6"/>
      <c r="I2" s="6"/>
      <c r="J2" s="7" t="s">
        <v>39</v>
      </c>
      <c r="K2" s="7" t="s">
        <v>40</v>
      </c>
      <c r="L2" s="7" t="s">
        <v>41</v>
      </c>
      <c r="M2" s="7" t="s">
        <v>41</v>
      </c>
      <c r="N2" s="7" t="s">
        <v>41</v>
      </c>
      <c r="O2" s="7" t="s">
        <v>41</v>
      </c>
      <c r="P2" s="7"/>
      <c r="Q2" s="7"/>
      <c r="R2" s="7" t="s">
        <v>42</v>
      </c>
      <c r="S2" s="7" t="s">
        <v>42</v>
      </c>
      <c r="T2" s="7" t="s">
        <v>42</v>
      </c>
      <c r="U2" s="7" t="s">
        <v>42</v>
      </c>
      <c r="V2" s="34"/>
      <c r="W2" s="35"/>
    </row>
    <row r="3" spans="1:23" s="68" customFormat="1" ht="18" x14ac:dyDescent="0.35">
      <c r="A3" s="67"/>
      <c r="B3" s="67"/>
      <c r="E3" s="69"/>
      <c r="F3" s="70" t="s">
        <v>290</v>
      </c>
      <c r="G3" s="70" t="s">
        <v>289</v>
      </c>
      <c r="H3" s="70" t="s">
        <v>288</v>
      </c>
      <c r="I3" s="70" t="s">
        <v>287</v>
      </c>
      <c r="J3" s="70" t="s">
        <v>48</v>
      </c>
      <c r="K3" s="78" t="s">
        <v>48</v>
      </c>
      <c r="L3" s="70" t="s">
        <v>286</v>
      </c>
      <c r="M3" s="70" t="s">
        <v>285</v>
      </c>
      <c r="N3" s="70" t="s">
        <v>284</v>
      </c>
      <c r="O3" s="70" t="s">
        <v>283</v>
      </c>
      <c r="P3" s="70" t="s">
        <v>52</v>
      </c>
      <c r="Q3" s="70" t="s">
        <v>53</v>
      </c>
      <c r="R3" s="70" t="s">
        <v>286</v>
      </c>
      <c r="S3" s="70" t="s">
        <v>285</v>
      </c>
      <c r="T3" s="70" t="s">
        <v>284</v>
      </c>
      <c r="U3" s="70" t="s">
        <v>283</v>
      </c>
      <c r="V3" s="71" t="s">
        <v>54</v>
      </c>
      <c r="W3" s="67"/>
    </row>
    <row r="4" spans="1:23" s="40" customFormat="1" ht="15.6" x14ac:dyDescent="0.3">
      <c r="A4" s="76" t="s">
        <v>55</v>
      </c>
      <c r="B4" s="76"/>
      <c r="C4" s="76"/>
      <c r="D4" s="76"/>
      <c r="E4" s="55" t="s">
        <v>56</v>
      </c>
      <c r="F4" s="40">
        <f>COUNTIFS(F8:F51,"=2")</f>
        <v>0</v>
      </c>
      <c r="G4" s="40">
        <f>COUNTIFS(G8:G51,"=2")</f>
        <v>0</v>
      </c>
      <c r="H4" s="40">
        <f>COUNTIFS(H8:H51,"=2")</f>
        <v>0</v>
      </c>
      <c r="I4" s="40">
        <f>COUNTIFS(I8:I51,"=2")</f>
        <v>0</v>
      </c>
      <c r="J4" s="40">
        <f>COUNTIFS(J8:J51, "&gt;6", J8:J51, "&lt;9")</f>
        <v>0</v>
      </c>
      <c r="K4" s="40">
        <f>COUNTIFS(K8:K51, "&gt;6", K8:K51, "&lt;9")</f>
        <v>0</v>
      </c>
      <c r="L4" s="40">
        <f>COUNTIF(L8:L51, "=1")</f>
        <v>0</v>
      </c>
      <c r="M4" s="40">
        <f>COUNTIF(M8:M51, "=1")</f>
        <v>0</v>
      </c>
      <c r="N4" s="40">
        <f>COUNTIF(N8:N51, "=1")</f>
        <v>0</v>
      </c>
      <c r="O4" s="40">
        <f>COUNTIF(O8:O51, "=1")</f>
        <v>0</v>
      </c>
      <c r="P4" s="40">
        <f>COUNTIF(P8:P51, "=3")</f>
        <v>0</v>
      </c>
      <c r="Q4" s="40">
        <f>COUNTIFS(Q8:Q51, "&gt;6", Q8:Q51, "&lt;9")</f>
        <v>0</v>
      </c>
      <c r="R4" s="40">
        <f>COUNTIF(R8:R51, "=1")</f>
        <v>0</v>
      </c>
      <c r="S4" s="40">
        <f>COUNTIF(S8:S51, "=1")</f>
        <v>0</v>
      </c>
      <c r="T4" s="40">
        <f>COUNTIF(T8:T51, "=1")</f>
        <v>0</v>
      </c>
      <c r="U4" s="40">
        <f>COUNTIF(U8:U51, "=1")</f>
        <v>0</v>
      </c>
      <c r="V4" s="55">
        <f>COUNTIF(V8:V51, "=3")</f>
        <v>0</v>
      </c>
    </row>
    <row r="5" spans="1:23"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55">
        <f>COUNTA(V8:V51)</f>
        <v>0</v>
      </c>
    </row>
    <row r="6" spans="1:23"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9">
        <f>V4/B2</f>
        <v>0</v>
      </c>
    </row>
    <row r="7" spans="1:23" s="66" customFormat="1" x14ac:dyDescent="0.3">
      <c r="A7" s="60" t="s">
        <v>59</v>
      </c>
      <c r="B7" s="61" t="s">
        <v>60</v>
      </c>
      <c r="C7" s="61" t="s">
        <v>61</v>
      </c>
      <c r="D7" s="61" t="s">
        <v>62</v>
      </c>
      <c r="E7" s="62" t="s">
        <v>63</v>
      </c>
      <c r="F7" s="63" t="s">
        <v>127</v>
      </c>
      <c r="G7" s="63" t="s">
        <v>127</v>
      </c>
      <c r="H7" s="63" t="s">
        <v>127</v>
      </c>
      <c r="I7" s="63" t="s">
        <v>127</v>
      </c>
      <c r="J7" s="63" t="s">
        <v>258</v>
      </c>
      <c r="K7" s="63" t="s">
        <v>258</v>
      </c>
      <c r="L7" s="63" t="s">
        <v>64</v>
      </c>
      <c r="M7" s="63" t="s">
        <v>64</v>
      </c>
      <c r="N7" s="63" t="s">
        <v>64</v>
      </c>
      <c r="O7" s="63" t="s">
        <v>64</v>
      </c>
      <c r="P7" s="63" t="s">
        <v>67</v>
      </c>
      <c r="Q7" s="63" t="s">
        <v>258</v>
      </c>
      <c r="R7" s="63" t="s">
        <v>64</v>
      </c>
      <c r="S7" s="63" t="s">
        <v>64</v>
      </c>
      <c r="T7" s="63" t="s">
        <v>64</v>
      </c>
      <c r="U7" s="63" t="s">
        <v>64</v>
      </c>
      <c r="V7" s="64" t="s">
        <v>67</v>
      </c>
      <c r="W7" s="65" t="s">
        <v>68</v>
      </c>
    </row>
    <row r="8" spans="1:23" x14ac:dyDescent="0.3">
      <c r="A8" s="1" t="s">
        <v>118</v>
      </c>
      <c r="B8" s="1"/>
      <c r="C8" s="1"/>
      <c r="D8" s="1"/>
      <c r="E8" s="51"/>
      <c r="F8" s="1"/>
      <c r="G8" s="1"/>
      <c r="H8" s="1"/>
      <c r="I8" s="1"/>
      <c r="J8" s="1"/>
      <c r="K8" s="1"/>
      <c r="L8" s="1"/>
      <c r="M8" s="1"/>
      <c r="N8" s="1"/>
      <c r="O8" s="1"/>
      <c r="P8" s="1"/>
      <c r="Q8" s="1"/>
      <c r="R8" s="1"/>
      <c r="S8" s="1"/>
      <c r="T8" s="1"/>
      <c r="U8" s="1"/>
      <c r="V8" s="51"/>
    </row>
    <row r="9" spans="1:23" x14ac:dyDescent="0.3">
      <c r="A9" s="1"/>
      <c r="B9" s="1"/>
      <c r="C9" s="1"/>
      <c r="D9" s="1"/>
      <c r="E9" s="51"/>
      <c r="F9" s="1"/>
      <c r="G9" s="1"/>
      <c r="H9" s="1"/>
      <c r="I9" s="1"/>
      <c r="J9" s="1"/>
      <c r="K9" s="1"/>
      <c r="L9" s="1"/>
      <c r="M9" s="1"/>
      <c r="N9" s="1"/>
      <c r="O9" s="1"/>
      <c r="P9" s="1"/>
      <c r="Q9" s="1"/>
      <c r="R9" s="1"/>
      <c r="S9" s="1"/>
      <c r="T9" s="1"/>
      <c r="U9" s="1"/>
      <c r="V9" s="51"/>
    </row>
    <row r="10" spans="1:23" x14ac:dyDescent="0.3">
      <c r="A10" s="1"/>
      <c r="B10" s="1"/>
      <c r="C10" s="1"/>
      <c r="D10" s="1"/>
      <c r="E10" s="51"/>
      <c r="F10" s="1"/>
      <c r="G10" s="1"/>
      <c r="H10" s="1"/>
      <c r="I10" s="1"/>
      <c r="J10" s="1"/>
      <c r="K10" s="1"/>
      <c r="L10" s="1"/>
      <c r="M10" s="1"/>
      <c r="N10" s="1"/>
      <c r="O10" s="1"/>
      <c r="P10" s="1"/>
      <c r="Q10" s="1"/>
      <c r="R10" s="1"/>
      <c r="S10" s="1"/>
      <c r="T10" s="1"/>
      <c r="U10" s="1"/>
      <c r="V10" s="51"/>
    </row>
    <row r="11" spans="1:23" x14ac:dyDescent="0.3">
      <c r="A11" s="1"/>
      <c r="B11" s="1"/>
      <c r="C11" s="1"/>
      <c r="D11" s="1"/>
      <c r="E11" s="51"/>
      <c r="F11" s="1"/>
      <c r="G11" s="1"/>
      <c r="H11" s="1"/>
      <c r="I11" s="1"/>
      <c r="J11" s="1"/>
      <c r="K11" s="1"/>
      <c r="L11" s="1"/>
      <c r="M11" s="1"/>
      <c r="N11" s="1"/>
      <c r="O11" s="1"/>
      <c r="P11" s="1"/>
      <c r="Q11" s="1"/>
      <c r="R11" s="1"/>
      <c r="S11" s="1"/>
      <c r="T11" s="1"/>
      <c r="U11" s="1"/>
      <c r="V11" s="51"/>
    </row>
    <row r="12" spans="1:23" x14ac:dyDescent="0.3">
      <c r="A12" s="1"/>
      <c r="B12" s="1"/>
      <c r="C12" s="1"/>
      <c r="D12" s="1"/>
      <c r="E12" s="51"/>
      <c r="F12" s="1"/>
      <c r="G12" s="1"/>
      <c r="H12" s="1"/>
      <c r="I12" s="1"/>
      <c r="J12" s="1"/>
      <c r="K12" s="1"/>
      <c r="L12" s="1"/>
      <c r="M12" s="1"/>
      <c r="N12" s="1"/>
      <c r="O12" s="1"/>
      <c r="P12" s="1"/>
      <c r="Q12" s="1"/>
      <c r="R12" s="1"/>
      <c r="S12" s="1"/>
      <c r="T12" s="1"/>
      <c r="U12" s="1"/>
      <c r="V12" s="51"/>
    </row>
    <row r="13" spans="1:23" x14ac:dyDescent="0.3">
      <c r="A13" s="1"/>
      <c r="B13" s="1"/>
      <c r="C13" s="1"/>
      <c r="D13" s="1"/>
      <c r="E13" s="51"/>
      <c r="F13" s="1"/>
      <c r="G13" s="1"/>
      <c r="H13" s="1"/>
      <c r="I13" s="1"/>
      <c r="J13" s="1"/>
      <c r="K13" s="1"/>
      <c r="L13" s="1"/>
      <c r="M13" s="1"/>
      <c r="N13" s="1"/>
      <c r="O13" s="1"/>
      <c r="P13" s="1"/>
      <c r="Q13" s="1"/>
      <c r="R13" s="1"/>
      <c r="S13" s="1"/>
      <c r="T13" s="1"/>
      <c r="U13" s="1"/>
      <c r="V13" s="51"/>
    </row>
    <row r="14" spans="1:23" x14ac:dyDescent="0.3">
      <c r="A14" s="1"/>
      <c r="B14" s="1"/>
      <c r="C14" s="1"/>
      <c r="D14" s="1"/>
      <c r="E14" s="51"/>
      <c r="F14" s="1"/>
      <c r="G14" s="1"/>
      <c r="H14" s="1"/>
      <c r="I14" s="1"/>
      <c r="J14" s="1"/>
      <c r="K14" s="1"/>
      <c r="L14" s="1"/>
      <c r="M14" s="1"/>
      <c r="N14" s="1"/>
      <c r="O14" s="1"/>
      <c r="P14" s="1"/>
      <c r="Q14" s="1"/>
      <c r="R14" s="1"/>
      <c r="S14" s="1"/>
      <c r="T14" s="1"/>
      <c r="U14" s="1"/>
      <c r="V14" s="51"/>
    </row>
    <row r="15" spans="1:23" x14ac:dyDescent="0.3">
      <c r="A15" s="1"/>
      <c r="B15" s="1"/>
      <c r="C15" s="1"/>
      <c r="D15" s="1"/>
      <c r="E15" s="51"/>
      <c r="F15" s="1"/>
      <c r="G15" s="1"/>
      <c r="H15" s="1"/>
      <c r="I15" s="1"/>
      <c r="J15" s="1"/>
      <c r="K15" s="1"/>
      <c r="L15" s="1"/>
      <c r="M15" s="1"/>
      <c r="N15" s="1"/>
      <c r="O15" s="1"/>
      <c r="P15" s="1"/>
      <c r="Q15" s="1"/>
      <c r="R15" s="1"/>
      <c r="S15" s="1"/>
      <c r="T15" s="1"/>
      <c r="U15" s="1"/>
      <c r="V15" s="51"/>
    </row>
    <row r="16" spans="1:23" x14ac:dyDescent="0.3">
      <c r="A16" s="1"/>
      <c r="B16" s="1"/>
      <c r="C16" s="1"/>
      <c r="D16" s="1"/>
      <c r="E16" s="51"/>
      <c r="F16" s="1"/>
      <c r="G16" s="1"/>
      <c r="H16" s="1"/>
      <c r="I16" s="1"/>
      <c r="J16" s="1"/>
      <c r="K16" s="1"/>
      <c r="L16" s="1"/>
      <c r="M16" s="1"/>
      <c r="N16" s="1"/>
      <c r="O16" s="1"/>
      <c r="P16" s="1"/>
      <c r="Q16" s="1"/>
      <c r="R16" s="1"/>
      <c r="S16" s="1"/>
      <c r="T16" s="1"/>
      <c r="U16" s="1"/>
      <c r="V16" s="51"/>
    </row>
    <row r="17" spans="1:22" x14ac:dyDescent="0.3">
      <c r="A17" s="1"/>
      <c r="B17" s="1"/>
      <c r="C17" s="1"/>
      <c r="D17" s="1"/>
      <c r="E17" s="51"/>
      <c r="F17" s="1"/>
      <c r="G17" s="1"/>
      <c r="H17" s="1"/>
      <c r="I17" s="1"/>
      <c r="J17" s="1"/>
      <c r="K17" s="1"/>
      <c r="L17" s="1"/>
      <c r="M17" s="1"/>
      <c r="N17" s="1"/>
      <c r="O17" s="1"/>
      <c r="P17" s="1"/>
      <c r="Q17" s="1"/>
      <c r="R17" s="1"/>
      <c r="S17" s="1"/>
      <c r="T17" s="1"/>
      <c r="U17" s="1"/>
      <c r="V17" s="51"/>
    </row>
    <row r="18" spans="1:22" x14ac:dyDescent="0.3">
      <c r="A18" s="1"/>
      <c r="B18" s="1"/>
      <c r="C18" s="1"/>
      <c r="D18" s="1"/>
      <c r="E18" s="51"/>
      <c r="F18" s="1"/>
      <c r="G18" s="1"/>
      <c r="J18" s="1"/>
    </row>
    <row r="19" spans="1:22" x14ac:dyDescent="0.3">
      <c r="A19" s="1"/>
      <c r="B19" s="1"/>
      <c r="C19" s="1"/>
      <c r="D19" s="1"/>
      <c r="E19" s="51"/>
      <c r="F19" s="1"/>
      <c r="G19" s="1"/>
      <c r="H19" s="1"/>
      <c r="I19" s="1"/>
      <c r="J19" s="1"/>
    </row>
    <row r="20" spans="1:22" x14ac:dyDescent="0.3">
      <c r="A20" s="1"/>
      <c r="B20" s="1"/>
      <c r="C20" s="1"/>
      <c r="D20" s="1"/>
      <c r="E20" s="51"/>
      <c r="F20" s="1"/>
      <c r="G20" s="1"/>
      <c r="H20" s="1"/>
      <c r="I20" s="1"/>
      <c r="J20" s="1"/>
    </row>
    <row r="21" spans="1:22" x14ac:dyDescent="0.3">
      <c r="A21" s="1"/>
      <c r="B21" s="1"/>
      <c r="C21" s="1"/>
      <c r="D21" s="1"/>
      <c r="E21" s="51"/>
      <c r="F21" s="1"/>
      <c r="G21" s="1"/>
      <c r="H21" s="1"/>
      <c r="I21" s="1"/>
      <c r="J21" s="1"/>
    </row>
    <row r="22" spans="1:22" x14ac:dyDescent="0.3">
      <c r="A22" s="1"/>
      <c r="B22" s="1"/>
      <c r="C22" s="1"/>
      <c r="D22" s="1"/>
      <c r="E22" s="51"/>
      <c r="F22" s="1"/>
      <c r="G22" s="1"/>
      <c r="H22" s="1"/>
      <c r="I22" s="1"/>
    </row>
    <row r="23" spans="1:22" x14ac:dyDescent="0.3">
      <c r="A23" s="1"/>
      <c r="B23" s="1"/>
      <c r="C23" s="1"/>
      <c r="D23" s="1"/>
      <c r="E23" s="51"/>
      <c r="F23" s="1"/>
      <c r="G23" s="1"/>
      <c r="H23" s="1"/>
      <c r="I23" s="1"/>
    </row>
    <row r="24" spans="1:22" x14ac:dyDescent="0.3">
      <c r="A24" s="1"/>
      <c r="B24" s="1"/>
      <c r="C24" s="1"/>
      <c r="D24" s="1"/>
      <c r="E24" s="51"/>
      <c r="F24" s="1"/>
      <c r="G24" s="1"/>
      <c r="H24" s="1"/>
      <c r="I24" s="1"/>
    </row>
    <row r="25" spans="1:22" x14ac:dyDescent="0.3">
      <c r="A25" s="1"/>
      <c r="B25" s="1"/>
      <c r="C25" s="1"/>
      <c r="D25" s="1"/>
      <c r="E25" s="51"/>
      <c r="F25" s="1"/>
      <c r="G25" s="1"/>
      <c r="H25" s="1"/>
      <c r="I25" s="1"/>
    </row>
    <row r="26" spans="1:22" x14ac:dyDescent="0.3">
      <c r="A26" s="1"/>
      <c r="B26" s="1"/>
      <c r="C26" s="1"/>
      <c r="D26" s="1"/>
      <c r="E26" s="51"/>
      <c r="F26" s="1"/>
      <c r="G26" s="1"/>
      <c r="H26" s="1"/>
      <c r="I26" s="1"/>
    </row>
    <row r="27" spans="1:22" x14ac:dyDescent="0.3">
      <c r="A27" s="1"/>
      <c r="B27" s="1"/>
      <c r="C27" s="1"/>
      <c r="D27" s="1"/>
      <c r="E27" s="51"/>
      <c r="F27" s="1"/>
      <c r="G27" s="1"/>
      <c r="H27" s="1"/>
      <c r="I27" s="1"/>
    </row>
    <row r="28" spans="1:22" x14ac:dyDescent="0.3">
      <c r="A28" s="1"/>
      <c r="B28" s="1"/>
      <c r="C28" s="1"/>
      <c r="D28" s="1"/>
      <c r="E28" s="51"/>
      <c r="F28" s="1"/>
      <c r="G28" s="1"/>
      <c r="H28" s="1"/>
      <c r="I28" s="1"/>
    </row>
    <row r="29" spans="1:22" x14ac:dyDescent="0.3">
      <c r="A29" s="1"/>
      <c r="B29" s="1"/>
      <c r="C29" s="1"/>
      <c r="D29" s="1"/>
      <c r="E29" s="51"/>
      <c r="F29" s="1"/>
      <c r="G29" s="1"/>
      <c r="H29" s="1"/>
      <c r="I29" s="1"/>
    </row>
    <row r="30" spans="1:22" x14ac:dyDescent="0.3">
      <c r="A30" s="1"/>
      <c r="B30" s="1"/>
      <c r="C30" s="1"/>
      <c r="D30" s="1"/>
      <c r="E30" s="51"/>
      <c r="F30" s="1"/>
      <c r="G30" s="1"/>
      <c r="H30" s="1"/>
      <c r="I30" s="1"/>
    </row>
    <row r="31" spans="1:22" x14ac:dyDescent="0.3">
      <c r="A31" s="1"/>
      <c r="B31" s="1"/>
      <c r="C31" s="1"/>
      <c r="D31" s="1"/>
      <c r="E31" s="51"/>
      <c r="F31" s="1"/>
      <c r="G31" s="1"/>
      <c r="H31" s="1"/>
      <c r="I31" s="1"/>
    </row>
    <row r="32" spans="1:22" x14ac:dyDescent="0.3">
      <c r="A32" s="1"/>
      <c r="B32" s="1"/>
      <c r="C32" s="1"/>
      <c r="D32" s="1"/>
      <c r="E32" s="51"/>
      <c r="F32" s="1"/>
      <c r="G32" s="1"/>
      <c r="H32" s="1"/>
      <c r="I32" s="1"/>
    </row>
    <row r="33" spans="1:9" x14ac:dyDescent="0.3">
      <c r="A33" s="1"/>
      <c r="B33" s="1"/>
      <c r="C33" s="1"/>
      <c r="D33" s="1"/>
      <c r="E33" s="51"/>
      <c r="F33" s="1"/>
      <c r="G33" s="1"/>
      <c r="H33" s="1"/>
      <c r="I33" s="1"/>
    </row>
    <row r="34" spans="1:9" ht="13.5" customHeight="1" x14ac:dyDescent="0.3">
      <c r="A34" s="1"/>
      <c r="C34" s="2"/>
      <c r="D34" s="2"/>
      <c r="F34" s="1"/>
    </row>
    <row r="35" spans="1:9" x14ac:dyDescent="0.3">
      <c r="A35" s="1"/>
      <c r="F35" s="1"/>
    </row>
    <row r="36" spans="1:9" x14ac:dyDescent="0.3">
      <c r="A36" s="1"/>
      <c r="F36" s="1"/>
    </row>
    <row r="37" spans="1:9" x14ac:dyDescent="0.3">
      <c r="A37" s="1"/>
      <c r="F37" s="1"/>
    </row>
    <row r="38" spans="1:9" x14ac:dyDescent="0.3">
      <c r="A38" s="1"/>
    </row>
    <row r="39" spans="1:9" x14ac:dyDescent="0.3">
      <c r="A39" s="1"/>
      <c r="F39" s="1"/>
    </row>
    <row r="40" spans="1:9" x14ac:dyDescent="0.3">
      <c r="F40" s="1"/>
    </row>
    <row r="51" spans="5:22" s="72" customFormat="1" x14ac:dyDescent="0.3">
      <c r="E51" s="56"/>
      <c r="V51" s="56"/>
    </row>
  </sheetData>
  <mergeCells count="1">
    <mergeCell ref="A4:D6"/>
  </mergeCells>
  <conditionalFormatting sqref="A8:A51">
    <cfRule type="notContainsBlanks" dxfId="273" priority="1">
      <formula>LEN(TRIM(A8))&gt;0</formula>
    </cfRule>
    <cfRule type="expression" dxfId="272" priority="2">
      <formula>OR(ISNUMBER(F8:X8),ISTEXT(F8:X8))</formula>
    </cfRule>
  </conditionalFormatting>
  <conditionalFormatting sqref="F8:I51">
    <cfRule type="containsText" dxfId="271" priority="8" operator="containsText" text="2">
      <formula>NOT(ISERROR(SEARCH("2",F8)))</formula>
    </cfRule>
  </conditionalFormatting>
  <conditionalFormatting sqref="F8:K51">
    <cfRule type="containsText" dxfId="270" priority="7" operator="containsText" text="1">
      <formula>NOT(ISERROR(SEARCH("1",F8)))</formula>
    </cfRule>
  </conditionalFormatting>
  <conditionalFormatting sqref="F6:V6">
    <cfRule type="cellIs" dxfId="269" priority="17" operator="between">
      <formula>0.8</formula>
      <formula>1</formula>
    </cfRule>
    <cfRule type="cellIs" dxfId="268" priority="18" operator="between">
      <formula>0</formula>
      <formula>0.79</formula>
    </cfRule>
  </conditionalFormatting>
  <conditionalFormatting sqref="F8:V51">
    <cfRule type="containsText" dxfId="267" priority="16" operator="containsText" text="0">
      <formula>NOT(ISERROR(SEARCH("0",F8)))</formula>
    </cfRule>
  </conditionalFormatting>
  <conditionalFormatting sqref="J8:K51 Q8:Q51">
    <cfRule type="containsText" dxfId="266" priority="3" operator="containsText" text="5">
      <formula>NOT(ISERROR(SEARCH("5",J8)))</formula>
    </cfRule>
    <cfRule type="containsText" dxfId="265" priority="4" operator="containsText" text="8">
      <formula>NOT(ISERROR(SEARCH("8",J8)))</formula>
    </cfRule>
    <cfRule type="containsText" dxfId="264" priority="5" operator="containsText" text="7">
      <formula>NOT(ISERROR(SEARCH("7",J8)))</formula>
    </cfRule>
    <cfRule type="containsText" dxfId="263" priority="6" operator="containsText" text="6">
      <formula>NOT(ISERROR(SEARCH("6",J8)))</formula>
    </cfRule>
    <cfRule type="containsText" dxfId="262" priority="9" operator="containsText" text="4">
      <formula>NOT(ISERROR(SEARCH("4",J8)))</formula>
    </cfRule>
    <cfRule type="containsText" dxfId="261" priority="13" operator="containsText" text="3">
      <formula>NOT(ISERROR(SEARCH("3",J8)))</formula>
    </cfRule>
  </conditionalFormatting>
  <conditionalFormatting sqref="L8:O51">
    <cfRule type="containsText" dxfId="260" priority="11" operator="containsText" text="1">
      <formula>NOT(ISERROR(SEARCH("1",L8)))</formula>
    </cfRule>
  </conditionalFormatting>
  <conditionalFormatting sqref="P8:P51 V8:V51">
    <cfRule type="containsText" dxfId="259" priority="12" operator="containsText" text="3">
      <formula>NOT(ISERROR(SEARCH("3",P8)))</formula>
    </cfRule>
  </conditionalFormatting>
  <conditionalFormatting sqref="P8:Q51 V8:V51 J8:K51">
    <cfRule type="containsText" dxfId="258" priority="14" operator="containsText" text="2">
      <formula>NOT(ISERROR(SEARCH("2",J8)))</formula>
    </cfRule>
  </conditionalFormatting>
  <conditionalFormatting sqref="P8:Q51 V8:V51">
    <cfRule type="containsText" dxfId="257" priority="15" operator="containsText" text="1">
      <formula>NOT(ISERROR(SEARCH("1",P8)))</formula>
    </cfRule>
  </conditionalFormatting>
  <conditionalFormatting sqref="R8:U51">
    <cfRule type="containsText" dxfId="256" priority="10" operator="containsText" text="1">
      <formula>NOT(ISERROR(SEARCH("1",R8)))</formula>
    </cfRule>
  </conditionalFormatting>
  <dataValidations count="1">
    <dataValidation type="whole" errorStyle="information" operator="lessThan" allowBlank="1" showInputMessage="1" showErrorMessage="1" errorTitle="Score is too high" error="For this phase, the maximum score is 8. Check row 7 for the maximum score for this particular question." sqref="F8:V51" xr:uid="{D5734E22-E599-497A-868B-2957BB4B3F9D}">
      <formula1>9</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49E09-3EA5-4D50-9F2A-BC201118C6CE}">
  <dimension ref="A1:W51"/>
  <sheetViews>
    <sheetView zoomScaleNormal="100" workbookViewId="0">
      <selection activeCell="I19" sqref="I19"/>
    </sheetView>
  </sheetViews>
  <sheetFormatPr defaultRowHeight="14.4" x14ac:dyDescent="0.3"/>
  <cols>
    <col min="1" max="1" width="20.21875" customWidth="1"/>
    <col min="2" max="2" width="24.5546875" customWidth="1"/>
    <col min="3" max="4" width="12.77734375" customWidth="1"/>
    <col min="5" max="5" width="27.77734375" style="52" customWidth="1"/>
    <col min="6" max="7" width="6.21875" customWidth="1"/>
    <col min="8" max="8" width="9" customWidth="1"/>
    <col min="9" max="9" width="6.21875" customWidth="1"/>
    <col min="10" max="11" width="12.5546875" customWidth="1"/>
    <col min="12" max="12" width="9.77734375" customWidth="1"/>
    <col min="13" max="13" width="11.21875" customWidth="1"/>
    <col min="14" max="14" width="10.77734375" customWidth="1"/>
    <col min="15" max="15" width="7.21875" customWidth="1"/>
    <col min="16" max="17" width="12.5546875" customWidth="1"/>
    <col min="18" max="18" width="9.77734375" customWidth="1"/>
    <col min="19" max="20" width="10.77734375" customWidth="1"/>
    <col min="21" max="21" width="10" customWidth="1"/>
    <col min="22" max="22" width="12.5546875" style="52" customWidth="1"/>
    <col min="23" max="23" width="60.44140625" customWidth="1"/>
  </cols>
  <sheetData>
    <row r="1" spans="1:23" s="29" customFormat="1" ht="21" x14ac:dyDescent="0.4">
      <c r="A1" s="22" t="s">
        <v>282</v>
      </c>
      <c r="B1" s="23" t="s">
        <v>281</v>
      </c>
      <c r="C1" s="23" t="s">
        <v>280</v>
      </c>
      <c r="D1" s="23"/>
      <c r="E1" s="24"/>
      <c r="F1" s="25"/>
      <c r="G1" s="25"/>
      <c r="H1" s="25"/>
      <c r="I1" s="25"/>
      <c r="J1" s="26"/>
      <c r="K1" s="26"/>
      <c r="L1" s="26"/>
      <c r="M1" s="26"/>
      <c r="N1" s="26"/>
      <c r="O1" s="26"/>
      <c r="P1" s="26"/>
      <c r="Q1" s="26"/>
      <c r="R1" s="26"/>
      <c r="S1" s="26"/>
      <c r="T1" s="26"/>
      <c r="U1" s="26"/>
      <c r="V1" s="27"/>
      <c r="W1" s="28"/>
    </row>
    <row r="2" spans="1:23" s="36" customFormat="1" ht="18" x14ac:dyDescent="0.35">
      <c r="A2" s="30" t="s">
        <v>38</v>
      </c>
      <c r="B2" s="31">
        <f>COUNTIF(A8:A51, "*")</f>
        <v>1</v>
      </c>
      <c r="C2" s="32"/>
      <c r="D2" s="32"/>
      <c r="E2" s="33"/>
      <c r="F2" s="6"/>
      <c r="G2" s="6"/>
      <c r="H2" s="5"/>
      <c r="I2" s="6"/>
      <c r="J2" s="7" t="s">
        <v>39</v>
      </c>
      <c r="K2" s="7" t="s">
        <v>40</v>
      </c>
      <c r="L2" s="7" t="s">
        <v>41</v>
      </c>
      <c r="M2" s="7" t="s">
        <v>41</v>
      </c>
      <c r="N2" s="7" t="s">
        <v>41</v>
      </c>
      <c r="O2" s="7" t="s">
        <v>41</v>
      </c>
      <c r="P2" s="7"/>
      <c r="Q2" s="7"/>
      <c r="R2" s="7" t="s">
        <v>42</v>
      </c>
      <c r="S2" s="7" t="s">
        <v>42</v>
      </c>
      <c r="T2" s="7" t="s">
        <v>42</v>
      </c>
      <c r="U2" s="7" t="s">
        <v>42</v>
      </c>
      <c r="V2" s="34"/>
      <c r="W2" s="35"/>
    </row>
    <row r="3" spans="1:23" s="68" customFormat="1" ht="18" x14ac:dyDescent="0.35">
      <c r="A3" s="67"/>
      <c r="B3" s="67"/>
      <c r="E3" s="69"/>
      <c r="F3" s="70" t="s">
        <v>279</v>
      </c>
      <c r="G3" s="70" t="s">
        <v>278</v>
      </c>
      <c r="H3" s="70" t="s">
        <v>277</v>
      </c>
      <c r="I3" s="70" t="s">
        <v>276</v>
      </c>
      <c r="J3" s="70" t="s">
        <v>48</v>
      </c>
      <c r="K3" s="70" t="s">
        <v>48</v>
      </c>
      <c r="L3" s="70" t="s">
        <v>275</v>
      </c>
      <c r="M3" s="70" t="s">
        <v>274</v>
      </c>
      <c r="N3" s="70" t="s">
        <v>273</v>
      </c>
      <c r="O3" s="70" t="s">
        <v>272</v>
      </c>
      <c r="P3" s="70" t="s">
        <v>52</v>
      </c>
      <c r="Q3" s="70" t="s">
        <v>53</v>
      </c>
      <c r="R3" s="70" t="s">
        <v>275</v>
      </c>
      <c r="S3" s="70" t="s">
        <v>274</v>
      </c>
      <c r="T3" s="70" t="s">
        <v>273</v>
      </c>
      <c r="U3" s="70" t="s">
        <v>272</v>
      </c>
      <c r="V3" s="71" t="s">
        <v>54</v>
      </c>
      <c r="W3" s="67"/>
    </row>
    <row r="4" spans="1:23" s="40" customFormat="1" ht="15.6" x14ac:dyDescent="0.3">
      <c r="A4" s="76" t="s">
        <v>55</v>
      </c>
      <c r="B4" s="76"/>
      <c r="C4" s="76"/>
      <c r="D4" s="76"/>
      <c r="E4" s="55" t="s">
        <v>56</v>
      </c>
      <c r="F4" s="40">
        <f>COUNTIF(F8:F51,"=1")</f>
        <v>0</v>
      </c>
      <c r="G4" s="40">
        <f>COUNTIF(G8:G51,"=1")</f>
        <v>0</v>
      </c>
      <c r="H4" s="40">
        <f>COUNTIF(H8:H51,"=1")</f>
        <v>0</v>
      </c>
      <c r="I4" s="40">
        <f>COUNTIF(I8:I51,"=2")</f>
        <v>0</v>
      </c>
      <c r="J4" s="40">
        <f>COUNTIFS(J8:J51, "&gt;3", J8:J51, "&lt;6")</f>
        <v>0</v>
      </c>
      <c r="K4" s="40">
        <f>COUNTIFS(K8:K51, "&gt;3", K8:K51, "&lt;6")</f>
        <v>0</v>
      </c>
      <c r="L4" s="40">
        <f>COUNTIF(L8:L51, "=1")</f>
        <v>0</v>
      </c>
      <c r="M4" s="40">
        <f>COUNTIF(M8:M51, "=1")</f>
        <v>0</v>
      </c>
      <c r="N4" s="40">
        <f>COUNTIF(N8:N51, "=1")</f>
        <v>0</v>
      </c>
      <c r="O4" s="40">
        <f>COUNTIF(O8:O51, "=1")</f>
        <v>0</v>
      </c>
      <c r="P4" s="40">
        <f>COUNTIF(P8:P51, "=3")</f>
        <v>0</v>
      </c>
      <c r="Q4" s="40">
        <f>COUNTIF(Q8:Q51,"=4")</f>
        <v>0</v>
      </c>
      <c r="R4" s="40">
        <f>COUNTIF(R8:R51, "=1")</f>
        <v>0</v>
      </c>
      <c r="S4" s="40">
        <f>COUNTIF(S8:S51, "=1")</f>
        <v>0</v>
      </c>
      <c r="T4" s="40">
        <f>COUNTIF(T8:T51, "=1")</f>
        <v>0</v>
      </c>
      <c r="U4" s="40">
        <f>COUNTIF(U8:U51, "=1")</f>
        <v>0</v>
      </c>
      <c r="V4" s="55">
        <f>COUNTIF(V8:V51, "=3")</f>
        <v>0</v>
      </c>
    </row>
    <row r="5" spans="1:23"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55">
        <f>COUNTA(V8:V51)</f>
        <v>0</v>
      </c>
    </row>
    <row r="6" spans="1:23"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9">
        <f>V4/B2</f>
        <v>0</v>
      </c>
    </row>
    <row r="7" spans="1:23" s="66" customFormat="1" x14ac:dyDescent="0.3">
      <c r="A7" s="60" t="s">
        <v>59</v>
      </c>
      <c r="B7" s="61" t="s">
        <v>60</v>
      </c>
      <c r="C7" s="61" t="s">
        <v>61</v>
      </c>
      <c r="D7" s="61" t="s">
        <v>62</v>
      </c>
      <c r="E7" s="62" t="s">
        <v>63</v>
      </c>
      <c r="F7" s="63" t="s">
        <v>64</v>
      </c>
      <c r="G7" s="63" t="s">
        <v>64</v>
      </c>
      <c r="H7" s="63" t="s">
        <v>64</v>
      </c>
      <c r="I7" s="63" t="s">
        <v>127</v>
      </c>
      <c r="J7" s="63" t="s">
        <v>65</v>
      </c>
      <c r="K7" s="63" t="s">
        <v>65</v>
      </c>
      <c r="L7" s="63" t="s">
        <v>64</v>
      </c>
      <c r="M7" s="63" t="s">
        <v>64</v>
      </c>
      <c r="N7" s="63" t="s">
        <v>64</v>
      </c>
      <c r="O7" s="63" t="s">
        <v>64</v>
      </c>
      <c r="P7" s="63" t="s">
        <v>67</v>
      </c>
      <c r="Q7" s="63" t="s">
        <v>66</v>
      </c>
      <c r="R7" s="63" t="s">
        <v>64</v>
      </c>
      <c r="S7" s="63" t="s">
        <v>64</v>
      </c>
      <c r="T7" s="63" t="s">
        <v>64</v>
      </c>
      <c r="U7" s="63" t="s">
        <v>64</v>
      </c>
      <c r="V7" s="64" t="s">
        <v>67</v>
      </c>
      <c r="W7" s="65" t="s">
        <v>68</v>
      </c>
    </row>
    <row r="8" spans="1:23" x14ac:dyDescent="0.3">
      <c r="A8" s="1" t="s">
        <v>118</v>
      </c>
      <c r="B8" s="1"/>
      <c r="C8" s="1"/>
      <c r="D8" s="1"/>
      <c r="E8" s="51"/>
      <c r="F8" s="1"/>
      <c r="G8" s="1"/>
      <c r="H8" s="1"/>
      <c r="I8" s="1"/>
      <c r="J8" s="1"/>
      <c r="K8" s="1"/>
    </row>
    <row r="9" spans="1:23" x14ac:dyDescent="0.3">
      <c r="A9" s="1"/>
      <c r="B9" s="1"/>
      <c r="C9" s="1"/>
      <c r="D9" s="1"/>
      <c r="E9" s="51"/>
      <c r="F9" s="1"/>
      <c r="G9" s="1"/>
      <c r="H9" s="1"/>
      <c r="I9" s="1"/>
      <c r="L9" s="1"/>
      <c r="M9" s="1"/>
    </row>
    <row r="10" spans="1:23" x14ac:dyDescent="0.3">
      <c r="A10" s="1"/>
      <c r="B10" s="1"/>
      <c r="C10" s="1"/>
      <c r="D10" s="1"/>
      <c r="E10" s="51"/>
      <c r="F10" s="1"/>
      <c r="G10" s="1"/>
      <c r="H10" s="1"/>
      <c r="I10" s="1"/>
    </row>
    <row r="11" spans="1:23" x14ac:dyDescent="0.3">
      <c r="A11" s="1"/>
      <c r="B11" s="1"/>
      <c r="C11" s="1"/>
      <c r="D11" s="1"/>
      <c r="E11" s="51"/>
      <c r="F11" s="1"/>
      <c r="G11" s="1"/>
      <c r="H11" s="1"/>
      <c r="I11" s="1"/>
      <c r="L11" s="1"/>
      <c r="M11" s="1"/>
    </row>
    <row r="12" spans="1:23" x14ac:dyDescent="0.3">
      <c r="A12" s="1"/>
      <c r="B12" s="1"/>
      <c r="C12" s="1"/>
      <c r="D12" s="1"/>
      <c r="E12" s="51"/>
      <c r="F12" s="1"/>
      <c r="G12" s="1"/>
      <c r="H12" s="1"/>
      <c r="I12" s="1"/>
    </row>
    <row r="13" spans="1:23" x14ac:dyDescent="0.3">
      <c r="A13" s="1"/>
      <c r="B13" s="1"/>
      <c r="C13" s="1"/>
      <c r="D13" s="1"/>
      <c r="E13" s="51"/>
      <c r="F13" s="1"/>
      <c r="G13" s="1"/>
      <c r="H13" s="1"/>
      <c r="I13" s="1"/>
      <c r="L13" s="1"/>
      <c r="M13" s="1"/>
    </row>
    <row r="14" spans="1:23" x14ac:dyDescent="0.3">
      <c r="A14" s="1"/>
      <c r="B14" s="1"/>
      <c r="C14" s="1"/>
      <c r="D14" s="1"/>
      <c r="E14" s="51"/>
      <c r="F14" s="1"/>
      <c r="G14" s="1"/>
      <c r="H14" s="1"/>
      <c r="I14" s="1"/>
      <c r="J14" s="1"/>
      <c r="K14" s="1"/>
    </row>
    <row r="15" spans="1:23" x14ac:dyDescent="0.3">
      <c r="A15" s="1"/>
      <c r="B15" s="1"/>
      <c r="C15" s="1"/>
      <c r="D15" s="1"/>
      <c r="E15" s="51"/>
      <c r="F15" s="1"/>
      <c r="G15" s="1"/>
      <c r="H15" s="1"/>
      <c r="I15" s="1"/>
      <c r="J15" s="1"/>
      <c r="K15" s="1"/>
      <c r="L15" s="1"/>
      <c r="M15" s="1"/>
    </row>
    <row r="16" spans="1:23" x14ac:dyDescent="0.3">
      <c r="A16" s="1"/>
      <c r="B16" s="1"/>
      <c r="C16" s="1"/>
      <c r="D16" s="1"/>
      <c r="E16" s="51"/>
      <c r="F16" s="1"/>
      <c r="G16" s="1"/>
      <c r="H16" s="1"/>
      <c r="I16" s="1"/>
    </row>
    <row r="17" spans="1:13" x14ac:dyDescent="0.3">
      <c r="A17" s="1"/>
      <c r="B17" s="1"/>
      <c r="C17" s="1"/>
      <c r="D17" s="1"/>
      <c r="E17" s="51"/>
      <c r="F17" s="1"/>
      <c r="G17" s="1"/>
      <c r="H17" s="1"/>
      <c r="I17" s="1"/>
      <c r="L17" s="1"/>
      <c r="M17" s="1"/>
    </row>
    <row r="18" spans="1:13" x14ac:dyDescent="0.3">
      <c r="A18" s="1"/>
      <c r="B18" s="1"/>
      <c r="C18" s="1"/>
      <c r="D18" s="1"/>
      <c r="E18" s="51"/>
      <c r="F18" s="1"/>
      <c r="G18" s="1"/>
      <c r="H18" s="1"/>
      <c r="I18" s="1"/>
    </row>
    <row r="19" spans="1:13" x14ac:dyDescent="0.3">
      <c r="A19" s="1"/>
      <c r="B19" s="1"/>
      <c r="C19" s="1"/>
      <c r="D19" s="1"/>
      <c r="E19" s="51"/>
      <c r="F19" s="1"/>
      <c r="G19" s="1"/>
      <c r="H19" s="1"/>
      <c r="I19" s="1"/>
    </row>
    <row r="20" spans="1:13" x14ac:dyDescent="0.3">
      <c r="A20" s="1"/>
      <c r="B20" s="1"/>
      <c r="C20" s="1"/>
      <c r="D20" s="1"/>
      <c r="E20" s="51"/>
      <c r="F20" s="1"/>
      <c r="G20" s="1"/>
      <c r="H20" s="1"/>
      <c r="I20" s="1"/>
    </row>
    <row r="21" spans="1:13" x14ac:dyDescent="0.3">
      <c r="A21" s="1"/>
      <c r="B21" s="1"/>
      <c r="C21" s="1"/>
      <c r="D21" s="1"/>
      <c r="E21" s="51"/>
      <c r="F21" s="1"/>
      <c r="G21" s="1"/>
      <c r="H21" s="1"/>
      <c r="I21" s="1"/>
      <c r="J21" s="1"/>
      <c r="K21" s="1"/>
    </row>
    <row r="22" spans="1:13" x14ac:dyDescent="0.3">
      <c r="A22" s="1"/>
      <c r="B22" s="1"/>
      <c r="C22" s="1"/>
      <c r="D22" s="1"/>
      <c r="E22" s="51"/>
      <c r="F22" s="1"/>
      <c r="G22" s="1"/>
      <c r="H22" s="1"/>
      <c r="I22" s="1"/>
    </row>
    <row r="23" spans="1:13" x14ac:dyDescent="0.3">
      <c r="A23" s="1"/>
      <c r="B23" s="1"/>
      <c r="C23" s="1"/>
      <c r="D23" s="1"/>
      <c r="E23" s="51"/>
      <c r="F23" s="1"/>
      <c r="G23" s="1"/>
      <c r="H23" s="1"/>
      <c r="I23" s="1"/>
    </row>
    <row r="24" spans="1:13" x14ac:dyDescent="0.3">
      <c r="A24" s="1"/>
      <c r="B24" s="1"/>
      <c r="C24" s="1"/>
      <c r="D24" s="1"/>
      <c r="E24" s="51"/>
      <c r="F24" s="1"/>
      <c r="G24" s="1"/>
      <c r="H24" s="1"/>
      <c r="I24" s="1"/>
    </row>
    <row r="25" spans="1:13" x14ac:dyDescent="0.3">
      <c r="A25" s="1"/>
      <c r="B25" s="1"/>
      <c r="C25" s="1"/>
      <c r="D25" s="1"/>
      <c r="E25" s="51"/>
      <c r="F25" s="1"/>
      <c r="G25" s="1"/>
      <c r="H25" s="1"/>
      <c r="I25" s="1"/>
    </row>
    <row r="26" spans="1:13" x14ac:dyDescent="0.3">
      <c r="A26" s="1"/>
      <c r="B26" s="1"/>
      <c r="C26" s="1"/>
      <c r="D26" s="1"/>
      <c r="E26" s="51"/>
      <c r="F26" s="1"/>
      <c r="G26" s="1"/>
      <c r="H26" s="1"/>
      <c r="I26" s="1"/>
    </row>
    <row r="27" spans="1:13" x14ac:dyDescent="0.3">
      <c r="A27" s="1"/>
      <c r="B27" s="1"/>
      <c r="C27" s="1"/>
      <c r="D27" s="1"/>
      <c r="E27" s="51"/>
      <c r="F27" s="1"/>
      <c r="G27" s="1"/>
      <c r="H27" s="1"/>
      <c r="I27" s="1"/>
    </row>
    <row r="28" spans="1:13" x14ac:dyDescent="0.3">
      <c r="A28" s="1"/>
      <c r="B28" s="1"/>
      <c r="C28" s="1"/>
      <c r="D28" s="1"/>
      <c r="E28" s="51"/>
      <c r="F28" s="1"/>
      <c r="G28" s="1"/>
      <c r="H28" s="1"/>
      <c r="I28" s="1"/>
    </row>
    <row r="29" spans="1:13" x14ac:dyDescent="0.3">
      <c r="A29" s="1"/>
      <c r="B29" s="1"/>
      <c r="C29" s="1"/>
      <c r="D29" s="1"/>
      <c r="E29" s="51"/>
      <c r="F29" s="1"/>
      <c r="G29" s="1"/>
      <c r="H29" s="1"/>
      <c r="I29" s="1"/>
    </row>
    <row r="30" spans="1:13" x14ac:dyDescent="0.3">
      <c r="A30" s="1"/>
      <c r="B30" s="1"/>
      <c r="C30" s="1"/>
      <c r="D30" s="1"/>
      <c r="E30" s="51"/>
      <c r="F30" s="1"/>
      <c r="G30" s="1"/>
      <c r="H30" s="1"/>
      <c r="I30" s="1"/>
    </row>
    <row r="31" spans="1:13" x14ac:dyDescent="0.3">
      <c r="A31" s="1"/>
      <c r="B31" s="1"/>
      <c r="C31" s="1"/>
      <c r="D31" s="1"/>
      <c r="E31" s="51"/>
      <c r="F31" s="1"/>
      <c r="G31" s="1"/>
      <c r="H31" s="1"/>
      <c r="I31" s="1"/>
    </row>
    <row r="32" spans="1:13" x14ac:dyDescent="0.3">
      <c r="A32" s="1"/>
      <c r="B32" s="1"/>
      <c r="C32" s="1"/>
      <c r="D32" s="1"/>
      <c r="E32" s="51"/>
      <c r="F32" s="1"/>
      <c r="G32" s="1"/>
      <c r="H32" s="1"/>
      <c r="I32" s="1"/>
    </row>
    <row r="33" spans="1:9" x14ac:dyDescent="0.3">
      <c r="A33" s="1"/>
      <c r="B33" s="1"/>
      <c r="C33" s="1"/>
      <c r="D33" s="1"/>
      <c r="E33" s="51"/>
      <c r="F33" s="1"/>
      <c r="G33" s="1"/>
      <c r="H33" s="1"/>
      <c r="I33" s="1"/>
    </row>
    <row r="34" spans="1:9" ht="13.5" customHeight="1" x14ac:dyDescent="0.3">
      <c r="A34" s="1"/>
      <c r="C34" s="2"/>
      <c r="D34" s="2"/>
      <c r="H34" s="1"/>
    </row>
    <row r="35" spans="1:9" x14ac:dyDescent="0.3">
      <c r="A35" s="1"/>
      <c r="H35" s="1"/>
    </row>
    <row r="36" spans="1:9" x14ac:dyDescent="0.3">
      <c r="A36" s="1"/>
      <c r="H36" s="1"/>
    </row>
    <row r="37" spans="1:9" x14ac:dyDescent="0.3">
      <c r="A37" s="1"/>
      <c r="H37" s="1"/>
    </row>
    <row r="38" spans="1:9" x14ac:dyDescent="0.3">
      <c r="A38" s="1"/>
    </row>
    <row r="39" spans="1:9" x14ac:dyDescent="0.3">
      <c r="A39" s="1"/>
      <c r="H39" s="1"/>
    </row>
    <row r="40" spans="1:9" x14ac:dyDescent="0.3">
      <c r="H40" s="1"/>
    </row>
    <row r="51" spans="5:22" s="72" customFormat="1" x14ac:dyDescent="0.3">
      <c r="E51" s="56"/>
      <c r="V51" s="56"/>
    </row>
  </sheetData>
  <mergeCells count="1">
    <mergeCell ref="A4:D6"/>
  </mergeCells>
  <conditionalFormatting sqref="A8:A51">
    <cfRule type="notContainsBlanks" dxfId="255" priority="1">
      <formula>LEN(TRIM(A8))&gt;0</formula>
    </cfRule>
    <cfRule type="expression" dxfId="254" priority="2">
      <formula>OR(ISNUMBER(F8:X8),ISTEXT(F8:X8))</formula>
    </cfRule>
  </conditionalFormatting>
  <conditionalFormatting sqref="F8:G51">
    <cfRule type="containsText" dxfId="253" priority="10" operator="containsText" text="0">
      <formula>NOT(ISERROR(SEARCH("0",F8)))</formula>
    </cfRule>
  </conditionalFormatting>
  <conditionalFormatting sqref="F8:H51">
    <cfRule type="containsText" dxfId="252" priority="9" operator="containsText" text="1">
      <formula>NOT(ISERROR(SEARCH("1",F8)))</formula>
    </cfRule>
  </conditionalFormatting>
  <conditionalFormatting sqref="F6:V6">
    <cfRule type="cellIs" dxfId="251" priority="14" operator="between">
      <formula>0.8</formula>
      <formula>1</formula>
    </cfRule>
    <cfRule type="cellIs" dxfId="250" priority="15" operator="between">
      <formula>0</formula>
      <formula>0.79</formula>
    </cfRule>
  </conditionalFormatting>
  <conditionalFormatting sqref="H8:V51">
    <cfRule type="containsText" dxfId="249" priority="20" operator="containsText" text="0">
      <formula>NOT(ISERROR(SEARCH("0",H8)))</formula>
    </cfRule>
  </conditionalFormatting>
  <conditionalFormatting sqref="I8:I51">
    <cfRule type="containsText" dxfId="248" priority="12" operator="containsText" text="2">
      <formula>NOT(ISERROR(SEARCH("2",I8)))</formula>
    </cfRule>
  </conditionalFormatting>
  <conditionalFormatting sqref="I8:K51">
    <cfRule type="containsText" dxfId="247" priority="8" operator="containsText" text="1">
      <formula>NOT(ISERROR(SEARCH("1",I8)))</formula>
    </cfRule>
  </conditionalFormatting>
  <conditionalFormatting sqref="J8:J51">
    <cfRule type="containsText" dxfId="246" priority="4" operator="containsText" text="5">
      <formula>NOT(ISERROR(SEARCH("5",J8)))</formula>
    </cfRule>
  </conditionalFormatting>
  <conditionalFormatting sqref="J8:K51">
    <cfRule type="containsText" dxfId="245" priority="5" operator="containsText" text="4">
      <formula>NOT(ISERROR(SEARCH("4",J8)))</formula>
    </cfRule>
    <cfRule type="containsText" dxfId="244" priority="6" operator="containsText" text="3">
      <formula>NOT(ISERROR(SEARCH("3",J8)))</formula>
    </cfRule>
    <cfRule type="containsText" dxfId="243" priority="7" operator="containsText" text="2">
      <formula>NOT(ISERROR(SEARCH("2",J8)))</formula>
    </cfRule>
  </conditionalFormatting>
  <conditionalFormatting sqref="K8:K17">
    <cfRule type="containsText" dxfId="242" priority="3" operator="containsText" text="5">
      <formula>NOT(ISERROR(SEARCH("5",K8)))</formula>
    </cfRule>
  </conditionalFormatting>
  <conditionalFormatting sqref="L8:O51 R8:U51">
    <cfRule type="containsText" dxfId="241" priority="11" operator="containsText" text="1">
      <formula>NOT(ISERROR(SEARCH("1",L8)))</formula>
    </cfRule>
  </conditionalFormatting>
  <conditionalFormatting sqref="P8:P51 V8:V51">
    <cfRule type="containsText" dxfId="240" priority="16" operator="containsText" text="3">
      <formula>NOT(ISERROR(SEARCH("3",P8)))</formula>
    </cfRule>
  </conditionalFormatting>
  <conditionalFormatting sqref="P8:Q51 V8:V51">
    <cfRule type="containsText" dxfId="239" priority="18" operator="containsText" text="2">
      <formula>NOT(ISERROR(SEARCH("2",P8)))</formula>
    </cfRule>
    <cfRule type="containsText" dxfId="238" priority="19" operator="containsText" text="1">
      <formula>NOT(ISERROR(SEARCH("1",P8)))</formula>
    </cfRule>
  </conditionalFormatting>
  <conditionalFormatting sqref="Q8:Q51">
    <cfRule type="containsText" dxfId="237" priority="13" operator="containsText" text="4">
      <formula>NOT(ISERROR(SEARCH("4",Q8)))</formula>
    </cfRule>
    <cfRule type="containsText" dxfId="236" priority="17" operator="containsText" text="3">
      <formula>NOT(ISERROR(SEARCH("3",Q8)))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V51" xr:uid="{9EBB5FC9-74B8-41BE-8084-2AB3FE195A48}">
      <formula1>6</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DABD-EFFA-4DFF-A7C3-A0896E7DD150}">
  <dimension ref="A1:Y51"/>
  <sheetViews>
    <sheetView zoomScaleNormal="100" workbookViewId="0">
      <selection activeCell="B23" sqref="B23"/>
    </sheetView>
  </sheetViews>
  <sheetFormatPr defaultRowHeight="14.4" x14ac:dyDescent="0.3"/>
  <cols>
    <col min="1" max="1" width="20.21875" customWidth="1"/>
    <col min="2" max="2" width="25.5546875" customWidth="1"/>
    <col min="3" max="4" width="12.77734375" customWidth="1"/>
    <col min="5" max="5" width="27.77734375" style="52" customWidth="1"/>
    <col min="6" max="9" width="6.21875" customWidth="1"/>
    <col min="10" max="10" width="7.44140625" customWidth="1"/>
    <col min="11" max="11" width="6.21875" customWidth="1"/>
    <col min="12" max="13" width="12.5546875" customWidth="1"/>
    <col min="14" max="14" width="9.77734375" customWidth="1"/>
    <col min="15" max="15" width="11.21875" customWidth="1"/>
    <col min="16" max="16" width="10.77734375" customWidth="1"/>
    <col min="17" max="17" width="7.21875" customWidth="1"/>
    <col min="18" max="19" width="12.5546875" customWidth="1"/>
    <col min="20" max="20" width="9.77734375" customWidth="1"/>
    <col min="21" max="22" width="10.77734375" customWidth="1"/>
    <col min="23" max="23" width="10" customWidth="1"/>
    <col min="24" max="24" width="12.5546875" style="52" customWidth="1"/>
    <col min="25" max="25" width="60.44140625" customWidth="1"/>
  </cols>
  <sheetData>
    <row r="1" spans="1:25" s="29" customFormat="1" ht="21" x14ac:dyDescent="0.4">
      <c r="A1" s="22" t="s">
        <v>271</v>
      </c>
      <c r="B1" s="23" t="s">
        <v>270</v>
      </c>
      <c r="C1" s="23"/>
      <c r="D1" s="23" t="s">
        <v>269</v>
      </c>
      <c r="E1" s="24"/>
      <c r="F1" s="23"/>
      <c r="G1" s="25"/>
      <c r="H1" s="25"/>
      <c r="I1" s="25"/>
      <c r="J1" s="25"/>
      <c r="K1" s="25"/>
      <c r="L1" s="26"/>
      <c r="M1" s="26"/>
      <c r="N1" s="26"/>
      <c r="O1" s="26"/>
      <c r="P1" s="26"/>
      <c r="Q1" s="26"/>
      <c r="R1" s="26"/>
      <c r="S1" s="26"/>
      <c r="T1" s="26"/>
      <c r="U1" s="26"/>
      <c r="V1" s="26"/>
      <c r="W1" s="26"/>
      <c r="X1" s="27"/>
      <c r="Y1" s="28"/>
    </row>
    <row r="2" spans="1:25" s="36" customFormat="1" ht="18" x14ac:dyDescent="0.35">
      <c r="A2" s="30" t="s">
        <v>38</v>
      </c>
      <c r="B2" s="31">
        <f>COUNTIF(A8:A51, "*")</f>
        <v>1</v>
      </c>
      <c r="C2" s="32"/>
      <c r="D2" s="32"/>
      <c r="E2" s="33"/>
      <c r="F2" s="32"/>
      <c r="G2" s="6"/>
      <c r="H2" s="6"/>
      <c r="I2" s="6"/>
      <c r="J2" s="5"/>
      <c r="K2" s="5"/>
      <c r="L2" s="7" t="s">
        <v>39</v>
      </c>
      <c r="M2" s="7" t="s">
        <v>40</v>
      </c>
      <c r="N2" s="7" t="s">
        <v>41</v>
      </c>
      <c r="O2" s="7" t="s">
        <v>41</v>
      </c>
      <c r="P2" s="7" t="s">
        <v>41</v>
      </c>
      <c r="Q2" s="7" t="s">
        <v>41</v>
      </c>
      <c r="R2" s="7"/>
      <c r="S2" s="7"/>
      <c r="T2" s="7" t="s">
        <v>42</v>
      </c>
      <c r="U2" s="7" t="s">
        <v>42</v>
      </c>
      <c r="V2" s="7" t="s">
        <v>42</v>
      </c>
      <c r="W2" s="7" t="s">
        <v>42</v>
      </c>
      <c r="X2" s="34"/>
      <c r="Y2" s="35"/>
    </row>
    <row r="3" spans="1:25" s="68" customFormat="1" ht="18" x14ac:dyDescent="0.35">
      <c r="A3" s="67"/>
      <c r="B3" s="67"/>
      <c r="E3" s="69"/>
      <c r="F3" s="67" t="s">
        <v>268</v>
      </c>
      <c r="G3" s="70" t="s">
        <v>267</v>
      </c>
      <c r="H3" s="70" t="s">
        <v>266</v>
      </c>
      <c r="I3" s="70" t="s">
        <v>265</v>
      </c>
      <c r="J3" s="70" t="s">
        <v>264</v>
      </c>
      <c r="K3" s="70" t="s">
        <v>263</v>
      </c>
      <c r="L3" s="70" t="s">
        <v>48</v>
      </c>
      <c r="M3" s="70" t="s">
        <v>48</v>
      </c>
      <c r="N3" s="70" t="s">
        <v>262</v>
      </c>
      <c r="O3" s="70" t="s">
        <v>261</v>
      </c>
      <c r="P3" s="70" t="s">
        <v>260</v>
      </c>
      <c r="Q3" s="70" t="s">
        <v>259</v>
      </c>
      <c r="R3" s="70" t="s">
        <v>52</v>
      </c>
      <c r="S3" s="70" t="s">
        <v>53</v>
      </c>
      <c r="T3" s="70" t="s">
        <v>262</v>
      </c>
      <c r="U3" s="70" t="s">
        <v>261</v>
      </c>
      <c r="V3" s="70" t="s">
        <v>260</v>
      </c>
      <c r="W3" s="70" t="s">
        <v>259</v>
      </c>
      <c r="X3" s="71" t="s">
        <v>54</v>
      </c>
      <c r="Y3" s="67"/>
    </row>
    <row r="4" spans="1:25"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COUNTIF(K8:K51,"=1")</f>
        <v>0</v>
      </c>
      <c r="L4" s="40">
        <f>COUNTIFS(L8:L51, "&gt;6", L8:L51, "&lt;9")</f>
        <v>0</v>
      </c>
      <c r="M4" s="40">
        <f>COUNTIFS(M8:M51, "&gt;6", M8:M51, "&lt;9")</f>
        <v>0</v>
      </c>
      <c r="N4" s="40">
        <f>COUNTIF(N8:N51, "=1")</f>
        <v>0</v>
      </c>
      <c r="O4" s="40">
        <f>COUNTIF(O8:O51, "=1")</f>
        <v>0</v>
      </c>
      <c r="P4" s="40">
        <f>COUNTIF(P8:P51, "=1")</f>
        <v>0</v>
      </c>
      <c r="Q4" s="40">
        <f>COUNTIF(Q8:Q51, "=1")</f>
        <v>0</v>
      </c>
      <c r="R4" s="40">
        <f>COUNTIF(R8:R51, "=3")</f>
        <v>0</v>
      </c>
      <c r="S4" s="40">
        <f>COUNTIFS(S8:S51,"&gt;3", S8:S51,"&lt;6")</f>
        <v>0</v>
      </c>
      <c r="T4" s="40">
        <f>COUNTIF(T8:T51, "=1")</f>
        <v>0</v>
      </c>
      <c r="U4" s="40">
        <f>COUNTIF(U8:U51, "=1")</f>
        <v>0</v>
      </c>
      <c r="V4" s="40">
        <f>COUNTIF(V8:V51, "=1")</f>
        <v>0</v>
      </c>
      <c r="W4" s="40">
        <f>COUNTIF(W8:W51, "=1")</f>
        <v>0</v>
      </c>
      <c r="X4" s="55">
        <f>COUNTIF(X8:X51, "=3")</f>
        <v>0</v>
      </c>
    </row>
    <row r="5" spans="1:25"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40">
        <f>COUNTA(W8:W51)</f>
        <v>0</v>
      </c>
      <c r="X5" s="55">
        <f>COUNTA(X8:X51)</f>
        <v>0</v>
      </c>
      <c r="Y5" s="57"/>
    </row>
    <row r="6" spans="1:25"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8">
        <f>W4/B2</f>
        <v>0</v>
      </c>
      <c r="X6" s="59">
        <f>X4/B2</f>
        <v>0</v>
      </c>
    </row>
    <row r="7" spans="1:25" s="66" customFormat="1" x14ac:dyDescent="0.3">
      <c r="A7" s="60" t="s">
        <v>59</v>
      </c>
      <c r="B7" s="61" t="s">
        <v>60</v>
      </c>
      <c r="C7" s="61" t="s">
        <v>61</v>
      </c>
      <c r="D7" s="61" t="s">
        <v>62</v>
      </c>
      <c r="E7" s="62" t="s">
        <v>63</v>
      </c>
      <c r="F7" s="63" t="s">
        <v>64</v>
      </c>
      <c r="G7" s="63" t="s">
        <v>64</v>
      </c>
      <c r="H7" s="63" t="s">
        <v>64</v>
      </c>
      <c r="I7" s="63" t="s">
        <v>64</v>
      </c>
      <c r="J7" s="63" t="s">
        <v>64</v>
      </c>
      <c r="K7" s="63" t="s">
        <v>64</v>
      </c>
      <c r="L7" s="63" t="s">
        <v>258</v>
      </c>
      <c r="M7" s="63" t="s">
        <v>258</v>
      </c>
      <c r="N7" s="63" t="s">
        <v>64</v>
      </c>
      <c r="O7" s="63" t="s">
        <v>64</v>
      </c>
      <c r="P7" s="63" t="s">
        <v>64</v>
      </c>
      <c r="Q7" s="63" t="s">
        <v>64</v>
      </c>
      <c r="R7" s="63" t="s">
        <v>67</v>
      </c>
      <c r="S7" s="63" t="s">
        <v>65</v>
      </c>
      <c r="T7" s="63" t="s">
        <v>64</v>
      </c>
      <c r="U7" s="63" t="s">
        <v>64</v>
      </c>
      <c r="V7" s="63" t="s">
        <v>64</v>
      </c>
      <c r="W7" s="63" t="s">
        <v>64</v>
      </c>
      <c r="X7" s="64" t="s">
        <v>67</v>
      </c>
      <c r="Y7" s="65" t="s">
        <v>68</v>
      </c>
    </row>
    <row r="8" spans="1:25" x14ac:dyDescent="0.3">
      <c r="A8" s="1" t="s">
        <v>118</v>
      </c>
      <c r="B8" s="1"/>
      <c r="C8" s="1"/>
      <c r="D8" s="1"/>
      <c r="E8" s="51"/>
      <c r="F8" s="1"/>
      <c r="G8" s="1"/>
      <c r="H8" s="1"/>
      <c r="I8" s="1"/>
      <c r="J8" s="1"/>
      <c r="K8" s="1"/>
      <c r="L8" s="1"/>
      <c r="M8" s="1"/>
      <c r="N8" s="1"/>
      <c r="O8" s="1"/>
      <c r="P8" s="1"/>
      <c r="Q8" s="1"/>
      <c r="R8" s="1"/>
      <c r="S8" s="1"/>
      <c r="T8" s="1"/>
      <c r="U8" s="1"/>
      <c r="V8" s="1"/>
      <c r="W8" s="1"/>
      <c r="X8" s="1"/>
    </row>
    <row r="9" spans="1:25" x14ac:dyDescent="0.3">
      <c r="A9" s="1"/>
      <c r="B9" s="1"/>
      <c r="C9" s="1"/>
      <c r="D9" s="1"/>
      <c r="E9" s="51"/>
      <c r="F9" s="1"/>
      <c r="G9" s="1"/>
      <c r="H9" s="1"/>
      <c r="I9" s="1"/>
      <c r="J9" s="1"/>
      <c r="K9" s="1"/>
      <c r="L9" s="1"/>
      <c r="M9" s="1"/>
      <c r="N9" s="1"/>
      <c r="O9" s="1"/>
      <c r="P9" s="1"/>
      <c r="Q9" s="1"/>
      <c r="R9" s="1"/>
      <c r="S9" s="1"/>
      <c r="T9" s="1"/>
      <c r="U9" s="1"/>
      <c r="V9" s="1"/>
      <c r="W9" s="1"/>
      <c r="X9" s="1"/>
    </row>
    <row r="10" spans="1:25" x14ac:dyDescent="0.3">
      <c r="A10" s="1"/>
      <c r="B10" s="1"/>
      <c r="C10" s="1"/>
      <c r="D10" s="1"/>
      <c r="E10" s="51"/>
      <c r="F10" s="1"/>
      <c r="G10" s="1"/>
      <c r="H10" s="1"/>
      <c r="I10" s="1"/>
      <c r="J10" s="1"/>
      <c r="K10" s="1"/>
      <c r="L10" s="1"/>
      <c r="M10" s="1"/>
      <c r="N10" s="1"/>
      <c r="O10" s="1"/>
      <c r="P10" s="1"/>
      <c r="Q10" s="1"/>
      <c r="R10" s="1"/>
      <c r="S10" s="1"/>
      <c r="T10" s="1"/>
      <c r="U10" s="1"/>
      <c r="V10" s="1"/>
      <c r="W10" s="1"/>
      <c r="X10" s="1"/>
    </row>
    <row r="11" spans="1:25" x14ac:dyDescent="0.3">
      <c r="A11" s="1"/>
      <c r="B11" s="1"/>
      <c r="C11" s="1"/>
      <c r="D11" s="1"/>
      <c r="E11" s="51"/>
      <c r="F11" s="1"/>
      <c r="G11" s="1"/>
      <c r="H11" s="1"/>
      <c r="I11" s="1"/>
      <c r="J11" s="1"/>
      <c r="K11" s="1"/>
      <c r="L11" s="1"/>
      <c r="M11" s="1"/>
      <c r="N11" s="1"/>
      <c r="O11" s="1"/>
      <c r="P11" s="1"/>
      <c r="Q11" s="1"/>
      <c r="R11" s="1"/>
      <c r="S11" s="1"/>
      <c r="T11" s="1"/>
      <c r="U11" s="1"/>
      <c r="V11" s="1"/>
      <c r="W11" s="1"/>
      <c r="X11" s="1"/>
    </row>
    <row r="12" spans="1:25" x14ac:dyDescent="0.3">
      <c r="A12" s="1"/>
      <c r="B12" s="1"/>
      <c r="C12" s="1"/>
      <c r="D12" s="1"/>
      <c r="E12" s="51"/>
      <c r="F12" s="1"/>
      <c r="G12" s="1"/>
      <c r="H12" s="1"/>
      <c r="I12" s="1"/>
      <c r="J12" s="1"/>
      <c r="K12" s="1"/>
      <c r="L12" s="1"/>
      <c r="M12" s="1"/>
      <c r="N12" s="1"/>
      <c r="O12" s="1"/>
      <c r="P12" s="1"/>
      <c r="Q12" s="1"/>
      <c r="R12" s="1"/>
      <c r="S12" s="1"/>
      <c r="T12" s="1"/>
      <c r="U12" s="1"/>
      <c r="V12" s="1"/>
      <c r="W12" s="1"/>
      <c r="X12" s="1"/>
    </row>
    <row r="13" spans="1:25" x14ac:dyDescent="0.3">
      <c r="A13" s="1"/>
      <c r="B13" s="1"/>
      <c r="C13" s="1"/>
      <c r="D13" s="1"/>
      <c r="E13" s="51"/>
      <c r="F13" s="1"/>
      <c r="G13" s="1"/>
      <c r="H13" s="1"/>
      <c r="I13" s="1"/>
      <c r="J13" s="1"/>
      <c r="K13" s="1"/>
      <c r="L13" s="1"/>
      <c r="M13" s="1"/>
      <c r="N13" s="1"/>
      <c r="O13" s="1"/>
      <c r="P13" s="1"/>
      <c r="Q13" s="1"/>
      <c r="R13" s="1"/>
      <c r="S13" s="1"/>
      <c r="T13" s="1"/>
      <c r="U13" s="1"/>
      <c r="V13" s="1"/>
      <c r="W13" s="1"/>
      <c r="X13" s="1"/>
    </row>
    <row r="14" spans="1:25" x14ac:dyDescent="0.3">
      <c r="A14" s="1"/>
      <c r="B14" s="1"/>
      <c r="C14" s="1"/>
      <c r="D14" s="1"/>
      <c r="E14" s="51"/>
      <c r="F14" s="1"/>
      <c r="G14" s="1"/>
      <c r="H14" s="1"/>
      <c r="I14" s="1"/>
      <c r="J14" s="1"/>
      <c r="K14" s="1"/>
      <c r="L14" s="1"/>
      <c r="M14" s="1"/>
      <c r="N14" s="1"/>
      <c r="O14" s="1"/>
      <c r="P14" s="1"/>
      <c r="Q14" s="1"/>
      <c r="R14" s="1"/>
      <c r="S14" s="1"/>
      <c r="T14" s="1"/>
      <c r="U14" s="1"/>
      <c r="V14" s="1"/>
      <c r="W14" s="1"/>
      <c r="X14" s="1"/>
    </row>
    <row r="15" spans="1:25" x14ac:dyDescent="0.3">
      <c r="A15" s="1"/>
      <c r="B15" s="1"/>
      <c r="C15" s="1"/>
      <c r="D15" s="1"/>
      <c r="E15" s="51"/>
      <c r="F15" s="1"/>
      <c r="G15" s="1"/>
      <c r="H15" s="1"/>
      <c r="I15" s="1"/>
      <c r="J15" s="1"/>
      <c r="K15" s="1"/>
      <c r="L15" s="1"/>
      <c r="M15" s="1"/>
      <c r="N15" s="1"/>
      <c r="O15" s="1"/>
      <c r="P15" s="1"/>
      <c r="Q15" s="1"/>
      <c r="R15" s="1"/>
      <c r="S15" s="1"/>
      <c r="T15" s="1"/>
      <c r="U15" s="1"/>
      <c r="V15" s="1"/>
      <c r="W15" s="1"/>
      <c r="X15" s="1"/>
    </row>
    <row r="16" spans="1:25" x14ac:dyDescent="0.3">
      <c r="A16" s="1"/>
      <c r="B16" s="1"/>
      <c r="C16" s="1"/>
      <c r="D16" s="1"/>
      <c r="E16" s="51"/>
      <c r="F16" s="1"/>
      <c r="G16" s="1"/>
      <c r="H16" s="1"/>
      <c r="I16" s="1"/>
      <c r="J16" s="1"/>
      <c r="K16" s="1"/>
      <c r="L16" s="1"/>
      <c r="M16" s="1"/>
      <c r="N16" s="1"/>
      <c r="O16" s="1"/>
      <c r="P16" s="1"/>
      <c r="Q16" s="1"/>
      <c r="R16" s="1"/>
      <c r="S16" s="1"/>
      <c r="T16" s="1"/>
      <c r="U16" s="1"/>
      <c r="V16" s="1"/>
      <c r="W16" s="1"/>
      <c r="X16" s="1"/>
    </row>
    <row r="17" spans="1:24" x14ac:dyDescent="0.3">
      <c r="A17" s="1"/>
      <c r="B17" s="1"/>
      <c r="C17" s="1"/>
      <c r="D17" s="1"/>
      <c r="E17" s="51"/>
      <c r="F17" s="1"/>
      <c r="G17" s="1"/>
      <c r="H17" s="1"/>
      <c r="I17" s="1"/>
      <c r="J17" s="1"/>
      <c r="K17" s="1"/>
      <c r="L17" s="1"/>
      <c r="M17" s="1"/>
      <c r="N17" s="1"/>
      <c r="O17" s="1"/>
      <c r="P17" s="1"/>
      <c r="Q17" s="1"/>
      <c r="R17" s="1"/>
      <c r="S17" s="1"/>
      <c r="T17" s="1"/>
      <c r="U17" s="1"/>
      <c r="V17" s="1"/>
      <c r="W17" s="1"/>
      <c r="X17" s="1"/>
    </row>
    <row r="18" spans="1:24" x14ac:dyDescent="0.3">
      <c r="A18" s="1"/>
      <c r="B18" s="1"/>
      <c r="C18" s="1"/>
      <c r="D18" s="1"/>
      <c r="E18" s="51"/>
      <c r="F18" s="1"/>
      <c r="G18" s="1"/>
      <c r="H18" s="1"/>
      <c r="I18" s="1"/>
      <c r="J18" s="1"/>
      <c r="K18" s="1"/>
      <c r="L18" s="1"/>
      <c r="M18" s="1"/>
    </row>
    <row r="19" spans="1:24" x14ac:dyDescent="0.3">
      <c r="A19" s="1"/>
      <c r="B19" s="1"/>
      <c r="C19" s="1"/>
      <c r="D19" s="1"/>
      <c r="E19" s="51"/>
      <c r="F19" s="1"/>
      <c r="G19" s="1"/>
      <c r="H19" s="1"/>
      <c r="I19" s="1"/>
      <c r="J19" s="1"/>
      <c r="K19" s="1"/>
      <c r="L19" s="1"/>
      <c r="M19" s="1"/>
    </row>
    <row r="20" spans="1:24" x14ac:dyDescent="0.3">
      <c r="A20" s="1"/>
      <c r="B20" s="1"/>
      <c r="C20" s="1"/>
      <c r="D20" s="1"/>
      <c r="E20" s="51"/>
      <c r="F20" s="1"/>
      <c r="G20" s="1"/>
      <c r="H20" s="1"/>
      <c r="I20" s="1"/>
      <c r="J20" s="1"/>
      <c r="K20" s="1"/>
    </row>
    <row r="21" spans="1:24" x14ac:dyDescent="0.3">
      <c r="A21" s="1"/>
      <c r="B21" s="1"/>
      <c r="C21" s="1"/>
      <c r="D21" s="1"/>
      <c r="E21" s="51"/>
      <c r="F21" s="1"/>
      <c r="G21" s="1"/>
      <c r="H21" s="1"/>
      <c r="I21" s="1"/>
      <c r="J21" s="1"/>
      <c r="K21" s="1"/>
      <c r="L21" s="1"/>
      <c r="M21" s="1"/>
    </row>
    <row r="22" spans="1:24" x14ac:dyDescent="0.3">
      <c r="A22" s="1"/>
      <c r="B22" s="1"/>
      <c r="C22" s="1"/>
      <c r="D22" s="1"/>
      <c r="E22" s="51"/>
      <c r="F22" s="1"/>
      <c r="G22" s="1"/>
      <c r="H22" s="1"/>
      <c r="I22" s="1"/>
      <c r="J22" s="1"/>
      <c r="K22" s="1"/>
    </row>
    <row r="23" spans="1:24" x14ac:dyDescent="0.3">
      <c r="A23" s="1"/>
      <c r="B23" s="1"/>
      <c r="C23" s="1"/>
      <c r="D23" s="1"/>
      <c r="E23" s="51"/>
      <c r="F23" s="1"/>
      <c r="G23" s="1"/>
      <c r="H23" s="1"/>
      <c r="I23" s="1"/>
      <c r="J23" s="1"/>
      <c r="K23" s="1"/>
    </row>
    <row r="24" spans="1:24" x14ac:dyDescent="0.3">
      <c r="A24" s="1"/>
      <c r="B24" s="1"/>
      <c r="C24" s="1"/>
      <c r="D24" s="1"/>
      <c r="E24" s="51"/>
      <c r="F24" s="1"/>
      <c r="G24" s="1"/>
      <c r="H24" s="1"/>
      <c r="I24" s="1"/>
      <c r="J24" s="1"/>
      <c r="K24" s="1"/>
    </row>
    <row r="25" spans="1:24" x14ac:dyDescent="0.3">
      <c r="A25" s="1"/>
      <c r="B25" s="1"/>
      <c r="C25" s="1"/>
      <c r="D25" s="1"/>
      <c r="E25" s="51"/>
      <c r="F25" s="1"/>
      <c r="G25" s="1"/>
      <c r="H25" s="1"/>
      <c r="I25" s="1"/>
      <c r="J25" s="1"/>
      <c r="K25" s="1"/>
    </row>
    <row r="26" spans="1:24" x14ac:dyDescent="0.3">
      <c r="A26" s="1"/>
      <c r="B26" s="1"/>
      <c r="C26" s="1"/>
      <c r="D26" s="1"/>
      <c r="E26" s="51"/>
      <c r="F26" s="1"/>
      <c r="G26" s="1"/>
      <c r="H26" s="1"/>
      <c r="I26" s="1"/>
      <c r="J26" s="1"/>
      <c r="K26" s="1"/>
    </row>
    <row r="27" spans="1:24" x14ac:dyDescent="0.3">
      <c r="A27" s="1"/>
      <c r="B27" s="1"/>
      <c r="C27" s="1"/>
      <c r="D27" s="1"/>
      <c r="E27" s="51"/>
      <c r="F27" s="1"/>
      <c r="G27" s="1"/>
      <c r="H27" s="1"/>
      <c r="I27" s="1"/>
      <c r="J27" s="1"/>
      <c r="K27" s="1"/>
    </row>
    <row r="28" spans="1:24" x14ac:dyDescent="0.3">
      <c r="A28" s="1"/>
      <c r="B28" s="1"/>
      <c r="C28" s="1"/>
      <c r="D28" s="1"/>
      <c r="E28" s="51"/>
      <c r="F28" s="1"/>
      <c r="G28" s="1"/>
      <c r="H28" s="1"/>
      <c r="I28" s="1"/>
      <c r="J28" s="1"/>
      <c r="K28" s="1"/>
    </row>
    <row r="29" spans="1:24" x14ac:dyDescent="0.3">
      <c r="A29" s="1"/>
      <c r="B29" s="1"/>
      <c r="C29" s="1"/>
      <c r="D29" s="1"/>
      <c r="E29" s="51"/>
      <c r="F29" s="1"/>
      <c r="G29" s="1"/>
      <c r="H29" s="1"/>
      <c r="I29" s="1"/>
      <c r="J29" s="1"/>
      <c r="K29" s="1"/>
    </row>
    <row r="30" spans="1:24" x14ac:dyDescent="0.3">
      <c r="A30" s="1"/>
      <c r="B30" s="1"/>
      <c r="C30" s="1"/>
      <c r="D30" s="1"/>
      <c r="E30" s="51"/>
      <c r="F30" s="1"/>
      <c r="G30" s="1"/>
      <c r="H30" s="1"/>
      <c r="I30" s="1"/>
      <c r="J30" s="1"/>
      <c r="K30" s="1"/>
    </row>
    <row r="31" spans="1:24" x14ac:dyDescent="0.3">
      <c r="A31" s="1"/>
      <c r="B31" s="1"/>
      <c r="C31" s="1"/>
      <c r="D31" s="1"/>
      <c r="E31" s="51"/>
      <c r="F31" s="1"/>
      <c r="G31" s="1"/>
      <c r="H31" s="1"/>
      <c r="I31" s="1"/>
      <c r="J31" s="1"/>
      <c r="K31" s="1"/>
    </row>
    <row r="32" spans="1:24" x14ac:dyDescent="0.3">
      <c r="A32" s="1"/>
      <c r="B32" s="1"/>
      <c r="C32" s="1"/>
      <c r="D32" s="1"/>
      <c r="E32" s="51"/>
      <c r="F32" s="1"/>
      <c r="G32" s="1"/>
      <c r="H32" s="1"/>
      <c r="I32" s="1"/>
      <c r="J32" s="1"/>
      <c r="K32" s="1"/>
    </row>
    <row r="33" spans="1:11" x14ac:dyDescent="0.3">
      <c r="A33" s="1"/>
      <c r="B33" s="1"/>
      <c r="C33" s="1"/>
      <c r="D33" s="1"/>
      <c r="E33" s="51"/>
      <c r="F33" s="1"/>
      <c r="G33" s="1"/>
      <c r="H33" s="1"/>
      <c r="I33" s="1"/>
      <c r="J33" s="1"/>
      <c r="K33" s="1"/>
    </row>
    <row r="34" spans="1:11" ht="13.5" customHeight="1" x14ac:dyDescent="0.3">
      <c r="A34" s="1"/>
      <c r="C34" s="2"/>
      <c r="D34" s="2"/>
      <c r="J34" s="1"/>
      <c r="K34" s="1"/>
    </row>
    <row r="35" spans="1:11" x14ac:dyDescent="0.3">
      <c r="A35" s="1"/>
      <c r="J35" s="1"/>
      <c r="K35" s="1"/>
    </row>
    <row r="36" spans="1:11" x14ac:dyDescent="0.3">
      <c r="A36" s="1"/>
      <c r="J36" s="1"/>
      <c r="K36" s="1"/>
    </row>
    <row r="37" spans="1:11" x14ac:dyDescent="0.3">
      <c r="A37" s="1"/>
      <c r="J37" s="1"/>
      <c r="K37" s="1"/>
    </row>
    <row r="38" spans="1:11" x14ac:dyDescent="0.3">
      <c r="A38" s="1"/>
    </row>
    <row r="39" spans="1:11" x14ac:dyDescent="0.3">
      <c r="A39" s="1"/>
      <c r="J39" s="1"/>
      <c r="K39" s="1"/>
    </row>
    <row r="40" spans="1:11" x14ac:dyDescent="0.3">
      <c r="J40" s="1"/>
      <c r="K40" s="1"/>
    </row>
    <row r="51" spans="5:24" s="72" customFormat="1" x14ac:dyDescent="0.3">
      <c r="E51" s="56"/>
      <c r="X51" s="56"/>
    </row>
  </sheetData>
  <mergeCells count="1">
    <mergeCell ref="A4:D6"/>
  </mergeCells>
  <conditionalFormatting sqref="A8:A51">
    <cfRule type="notContainsBlanks" dxfId="235" priority="24">
      <formula>LEN(TRIM(A8))&gt;0</formula>
    </cfRule>
    <cfRule type="expression" dxfId="234" priority="25">
      <formula>OR(ISNUMBER(G8:Y8),ISTEXT(G8:Y8))</formula>
    </cfRule>
  </conditionalFormatting>
  <conditionalFormatting sqref="F8:J51">
    <cfRule type="containsText" dxfId="233" priority="27" operator="containsText" text="0">
      <formula>NOT(ISERROR(SEARCH("0",F8)))</formula>
    </cfRule>
  </conditionalFormatting>
  <conditionalFormatting sqref="F8:K51">
    <cfRule type="containsText" dxfId="232" priority="26" operator="containsText" text="1">
      <formula>NOT(ISERROR(SEARCH("1",F8)))</formula>
    </cfRule>
  </conditionalFormatting>
  <conditionalFormatting sqref="F6:X6">
    <cfRule type="cellIs" dxfId="231" priority="28" operator="between">
      <formula>0.8</formula>
      <formula>1</formula>
    </cfRule>
    <cfRule type="cellIs" dxfId="230" priority="29" operator="between">
      <formula>0</formula>
      <formula>0.79</formula>
    </cfRule>
  </conditionalFormatting>
  <conditionalFormatting sqref="K8:K17">
    <cfRule type="containsText" dxfId="229" priority="22" operator="containsText" text="0">
      <formula>NOT(ISERROR(SEARCH("0",K8)))</formula>
    </cfRule>
  </conditionalFormatting>
  <conditionalFormatting sqref="L8:L51">
    <cfRule type="containsText" dxfId="228" priority="23" operator="containsText" text="7">
      <formula>NOT(ISERROR(SEARCH("7",L8)))</formula>
    </cfRule>
  </conditionalFormatting>
  <conditionalFormatting sqref="L8:M51">
    <cfRule type="containsText" dxfId="227" priority="5" operator="containsText" text="8">
      <formula>NOT(ISERROR(SEARCH("8",L8)))</formula>
    </cfRule>
    <cfRule type="containsText" dxfId="226" priority="7" operator="containsText" text="6">
      <formula>NOT(ISERROR(SEARCH("6",L8)))</formula>
    </cfRule>
    <cfRule type="containsText" dxfId="225" priority="8" operator="containsText" text="5">
      <formula>NOT(ISERROR(SEARCH("5",L8)))</formula>
    </cfRule>
    <cfRule type="containsText" dxfId="224" priority="9" operator="containsText" text="4">
      <formula>NOT(ISERROR(SEARCH("4",L8)))</formula>
    </cfRule>
    <cfRule type="containsText" dxfId="223" priority="10" operator="containsText" text="3">
      <formula>NOT(ISERROR(SEARCH("3",L8)))</formula>
    </cfRule>
    <cfRule type="containsText" dxfId="222" priority="11" operator="containsText" text="2">
      <formula>NOT(ISERROR(SEARCH("2",L8)))</formula>
    </cfRule>
    <cfRule type="containsText" dxfId="221" priority="12" operator="containsText" text="1">
      <formula>NOT(ISERROR(SEARCH("1",L8)))</formula>
    </cfRule>
    <cfRule type="containsText" dxfId="220" priority="13" operator="containsText" text="0">
      <formula>NOT(ISERROR(SEARCH("0",L8)))</formula>
    </cfRule>
  </conditionalFormatting>
  <conditionalFormatting sqref="M8:M51">
    <cfRule type="containsText" dxfId="219" priority="6" operator="containsText" text="7">
      <formula>NOT(ISERROR(SEARCH("7",M8)))</formula>
    </cfRule>
  </conditionalFormatting>
  <conditionalFormatting sqref="N8:Q17">
    <cfRule type="containsText" dxfId="218" priority="21" operator="containsText" text="0">
      <formula>NOT(ISERROR(SEARCH("0",N8)))</formula>
    </cfRule>
  </conditionalFormatting>
  <conditionalFormatting sqref="N8:Q51">
    <cfRule type="containsText" dxfId="217" priority="20" operator="containsText" text="1">
      <formula>NOT(ISERROR(SEARCH("1",N8)))</formula>
    </cfRule>
  </conditionalFormatting>
  <conditionalFormatting sqref="R8:R51">
    <cfRule type="containsText" dxfId="216" priority="30" operator="containsText" text="3">
      <formula>NOT(ISERROR(SEARCH("3",R8)))</formula>
    </cfRule>
  </conditionalFormatting>
  <conditionalFormatting sqref="R8:S51 X8:X51">
    <cfRule type="containsText" dxfId="215" priority="32" operator="containsText" text="2">
      <formula>NOT(ISERROR(SEARCH("2",R8)))</formula>
    </cfRule>
    <cfRule type="containsText" dxfId="214" priority="33" operator="containsText" text="1">
      <formula>NOT(ISERROR(SEARCH("1",R8)))</formula>
    </cfRule>
  </conditionalFormatting>
  <conditionalFormatting sqref="R8:S51">
    <cfRule type="containsText" dxfId="213" priority="3" operator="containsText" text="2">
      <formula>NOT(ISERROR(SEARCH("2",R8)))</formula>
    </cfRule>
    <cfRule type="containsText" dxfId="212" priority="4" operator="containsText" text="1">
      <formula>NOT(ISERROR(SEARCH("1",R8)))</formula>
    </cfRule>
    <cfRule type="containsText" dxfId="211" priority="19" operator="containsText" text="0">
      <formula>NOT(ISERROR(SEARCH("0",R8)))</formula>
    </cfRule>
  </conditionalFormatting>
  <conditionalFormatting sqref="S8:S51">
    <cfRule type="containsText" dxfId="210" priority="1" operator="containsText" text="5">
      <formula>NOT(ISERROR(SEARCH("5",S8)))</formula>
    </cfRule>
    <cfRule type="containsText" dxfId="209" priority="2" operator="containsText" text="3">
      <formula>NOT(ISERROR(SEARCH("3",S8)))</formula>
    </cfRule>
    <cfRule type="containsText" dxfId="208" priority="18" operator="containsText" text="4">
      <formula>NOT(ISERROR(SEARCH("4",S8)))</formula>
    </cfRule>
  </conditionalFormatting>
  <conditionalFormatting sqref="S18:S51">
    <cfRule type="containsText" dxfId="207" priority="31" operator="containsText" text="3">
      <formula>NOT(ISERROR(SEARCH("3",S18)))</formula>
    </cfRule>
  </conditionalFormatting>
  <conditionalFormatting sqref="T8:W17">
    <cfRule type="containsText" dxfId="206" priority="17" operator="containsText" text="0">
      <formula>NOT(ISERROR(SEARCH("0",T8)))</formula>
    </cfRule>
  </conditionalFormatting>
  <conditionalFormatting sqref="T8:W51">
    <cfRule type="containsText" dxfId="205" priority="16" operator="containsText" text="1">
      <formula>NOT(ISERROR(SEARCH("1",T8)))</formula>
    </cfRule>
  </conditionalFormatting>
  <conditionalFormatting sqref="X8:X51">
    <cfRule type="containsText" dxfId="204" priority="14" operator="containsText" text="3">
      <formula>NOT(ISERROR(SEARCH("3",X8)))</formula>
    </cfRule>
    <cfRule type="containsText" dxfId="203" priority="15" operator="containsText" text="0">
      <formula>NOT(ISERROR(SEARCH("0",X8)))</formula>
    </cfRule>
  </conditionalFormatting>
  <dataValidations count="1">
    <dataValidation type="whole" errorStyle="information" operator="lessThan" allowBlank="1" showInputMessage="1" showErrorMessage="1" errorTitle="Score is too high" error="For this phase, the maximum score is 8. Check row 7 for the maximum score for this particular question." sqref="F8:X11 F12:K12 M12:X12 F13:X51" xr:uid="{9A24B8D2-E762-4883-8D51-513B351787B8}">
      <formula1>9</formula1>
    </dataValidation>
  </dataValidation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B3F8-5024-43D3-A37F-A4E9E6EC6287}">
  <dimension ref="A1:S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7" width="12.5546875" customWidth="1"/>
    <col min="8" max="8" width="9.77734375" customWidth="1"/>
    <col min="9" max="9" width="11.21875" customWidth="1"/>
    <col min="10" max="10" width="10.77734375" customWidth="1"/>
    <col min="11" max="11" width="10.44140625" customWidth="1"/>
    <col min="12" max="13" width="12.5546875" customWidth="1"/>
    <col min="14" max="14" width="9.77734375" customWidth="1"/>
    <col min="15" max="16" width="10.77734375" customWidth="1"/>
    <col min="17" max="17" width="10" customWidth="1"/>
    <col min="18" max="18" width="12.5546875" style="52" customWidth="1"/>
    <col min="19" max="19" width="60.44140625" customWidth="1"/>
  </cols>
  <sheetData>
    <row r="1" spans="1:19" s="29" customFormat="1" ht="21" x14ac:dyDescent="0.4">
      <c r="A1" s="22" t="s">
        <v>210</v>
      </c>
      <c r="B1" s="23" t="s">
        <v>209</v>
      </c>
      <c r="C1" s="23" t="s">
        <v>208</v>
      </c>
      <c r="D1" s="23"/>
      <c r="E1" s="24"/>
      <c r="F1" s="26"/>
      <c r="G1" s="26"/>
      <c r="H1" s="26"/>
      <c r="I1" s="26"/>
      <c r="J1" s="26"/>
      <c r="K1" s="26"/>
      <c r="L1" s="26"/>
      <c r="M1" s="26"/>
      <c r="N1" s="26"/>
      <c r="O1" s="26"/>
      <c r="P1" s="26"/>
      <c r="Q1" s="26"/>
      <c r="R1" s="27"/>
      <c r="S1" s="28"/>
    </row>
    <row r="2" spans="1:19" s="36" customFormat="1" ht="18" x14ac:dyDescent="0.35">
      <c r="A2" s="30" t="s">
        <v>38</v>
      </c>
      <c r="B2" s="31">
        <f>COUNTIF(A8:A51, "*")</f>
        <v>1</v>
      </c>
      <c r="C2" s="32"/>
      <c r="D2" s="32"/>
      <c r="E2" s="33"/>
      <c r="F2" s="7" t="s">
        <v>39</v>
      </c>
      <c r="G2" s="7" t="s">
        <v>40</v>
      </c>
      <c r="H2" s="7" t="s">
        <v>41</v>
      </c>
      <c r="I2" s="7" t="s">
        <v>41</v>
      </c>
      <c r="J2" s="7" t="s">
        <v>41</v>
      </c>
      <c r="K2" s="7" t="s">
        <v>41</v>
      </c>
      <c r="L2" s="7"/>
      <c r="M2" s="7"/>
      <c r="N2" s="7" t="s">
        <v>42</v>
      </c>
      <c r="O2" s="7" t="s">
        <v>42</v>
      </c>
      <c r="P2" s="7" t="s">
        <v>42</v>
      </c>
      <c r="Q2" s="7" t="s">
        <v>42</v>
      </c>
      <c r="R2" s="34"/>
      <c r="S2" s="35"/>
    </row>
    <row r="3" spans="1:19" s="68" customFormat="1" ht="18" x14ac:dyDescent="0.35">
      <c r="A3" s="67"/>
      <c r="B3" s="67"/>
      <c r="E3" s="69"/>
      <c r="F3" s="70" t="s">
        <v>48</v>
      </c>
      <c r="G3" s="70" t="s">
        <v>48</v>
      </c>
      <c r="H3" s="70" t="s">
        <v>207</v>
      </c>
      <c r="I3" s="70" t="s">
        <v>206</v>
      </c>
      <c r="J3" s="70" t="s">
        <v>205</v>
      </c>
      <c r="K3" s="70" t="s">
        <v>204</v>
      </c>
      <c r="L3" s="70" t="s">
        <v>52</v>
      </c>
      <c r="M3" s="70" t="s">
        <v>53</v>
      </c>
      <c r="N3" s="70" t="s">
        <v>207</v>
      </c>
      <c r="O3" s="70" t="s">
        <v>206</v>
      </c>
      <c r="P3" s="70" t="s">
        <v>205</v>
      </c>
      <c r="Q3" s="70" t="s">
        <v>204</v>
      </c>
      <c r="R3" s="71" t="s">
        <v>54</v>
      </c>
      <c r="S3" s="67"/>
    </row>
    <row r="4" spans="1:19" s="40" customFormat="1" ht="15.6" x14ac:dyDescent="0.3">
      <c r="A4" s="76" t="s">
        <v>55</v>
      </c>
      <c r="B4" s="76"/>
      <c r="C4" s="76"/>
      <c r="D4" s="76"/>
      <c r="E4" s="55" t="s">
        <v>56</v>
      </c>
      <c r="F4" s="40">
        <f>COUNTIFS(F8:F51, "&gt;4", F8:F51, "&lt;7")</f>
        <v>0</v>
      </c>
      <c r="G4" s="40">
        <f>COUNTIFS(G8:G51, "&gt;3", G8:G51, "&lt;6")</f>
        <v>0</v>
      </c>
      <c r="H4" s="40">
        <f>COUNTIF(H8:H51, "=1")</f>
        <v>0</v>
      </c>
      <c r="I4" s="40">
        <f>COUNTIF(I8:I51, "=1")</f>
        <v>0</v>
      </c>
      <c r="J4" s="40">
        <f>COUNTIF(J8:J51, "=1")</f>
        <v>0</v>
      </c>
      <c r="K4" s="40">
        <f>COUNTIF(K8:K51, "=1")</f>
        <v>0</v>
      </c>
      <c r="L4" s="40">
        <f>COUNTIF(L8:L51, "=3")</f>
        <v>0</v>
      </c>
      <c r="M4" s="40">
        <f>COUNTIFS(M8:M51,"&gt;3", M8:M51,"&lt;6")</f>
        <v>0</v>
      </c>
      <c r="N4" s="40">
        <f>COUNTIF(N8:N51, "=1")</f>
        <v>0</v>
      </c>
      <c r="O4" s="40">
        <f>COUNTIF(O8:O51, "=1")</f>
        <v>0</v>
      </c>
      <c r="P4" s="40">
        <f>COUNTIF(P8:P51, "=1")</f>
        <v>0</v>
      </c>
      <c r="Q4" s="40">
        <f>COUNTIF(Q8:Q51, "=1")</f>
        <v>0</v>
      </c>
      <c r="R4" s="55">
        <f>COUNTIF(R8:R51, "=3")</f>
        <v>0</v>
      </c>
    </row>
    <row r="5" spans="1:19"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55">
        <f>COUNTA(R8:R51)</f>
        <v>0</v>
      </c>
    </row>
    <row r="6" spans="1:19"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9">
        <f>R4/B2</f>
        <v>0</v>
      </c>
    </row>
    <row r="7" spans="1:19" s="66" customFormat="1" x14ac:dyDescent="0.3">
      <c r="A7" s="60" t="s">
        <v>59</v>
      </c>
      <c r="B7" s="61" t="s">
        <v>60</v>
      </c>
      <c r="C7" s="61" t="s">
        <v>61</v>
      </c>
      <c r="D7" s="61" t="s">
        <v>62</v>
      </c>
      <c r="E7" s="62" t="s">
        <v>63</v>
      </c>
      <c r="F7" s="63" t="s">
        <v>117</v>
      </c>
      <c r="G7" s="63" t="s">
        <v>65</v>
      </c>
      <c r="H7" s="63" t="s">
        <v>64</v>
      </c>
      <c r="I7" s="63" t="s">
        <v>64</v>
      </c>
      <c r="J7" s="63" t="s">
        <v>64</v>
      </c>
      <c r="K7" s="63" t="s">
        <v>64</v>
      </c>
      <c r="L7" s="63" t="s">
        <v>67</v>
      </c>
      <c r="M7" s="63" t="s">
        <v>65</v>
      </c>
      <c r="N7" s="63" t="s">
        <v>64</v>
      </c>
      <c r="O7" s="63" t="s">
        <v>64</v>
      </c>
      <c r="P7" s="63" t="s">
        <v>64</v>
      </c>
      <c r="Q7" s="63" t="s">
        <v>64</v>
      </c>
      <c r="R7" s="64" t="s">
        <v>67</v>
      </c>
      <c r="S7" s="65" t="s">
        <v>68</v>
      </c>
    </row>
    <row r="8" spans="1:19" x14ac:dyDescent="0.3">
      <c r="A8" s="1" t="s">
        <v>118</v>
      </c>
      <c r="B8" s="1"/>
      <c r="C8" s="1"/>
      <c r="D8" s="1"/>
      <c r="E8" s="51"/>
      <c r="F8" s="1"/>
      <c r="G8" s="1"/>
    </row>
    <row r="9" spans="1:19" x14ac:dyDescent="0.3">
      <c r="A9" s="1"/>
      <c r="B9" s="1"/>
      <c r="C9" s="1"/>
      <c r="D9" s="1"/>
      <c r="E9" s="51"/>
      <c r="H9" s="1"/>
      <c r="I9" s="1"/>
    </row>
    <row r="10" spans="1:19" x14ac:dyDescent="0.3">
      <c r="A10" s="1"/>
      <c r="B10" s="1"/>
      <c r="C10" s="1"/>
      <c r="D10" s="1"/>
      <c r="E10" s="51"/>
    </row>
    <row r="11" spans="1:19" x14ac:dyDescent="0.3">
      <c r="A11" s="1"/>
      <c r="B11" s="1"/>
      <c r="C11" s="1"/>
      <c r="D11" s="1"/>
      <c r="E11" s="51"/>
      <c r="H11" s="1"/>
      <c r="I11" s="1"/>
    </row>
    <row r="12" spans="1:19" x14ac:dyDescent="0.3">
      <c r="A12" s="1"/>
      <c r="B12" s="1"/>
      <c r="C12" s="1"/>
      <c r="D12" s="1"/>
      <c r="E12" s="51"/>
    </row>
    <row r="13" spans="1:19" x14ac:dyDescent="0.3">
      <c r="A13" s="1"/>
      <c r="B13" s="1"/>
      <c r="C13" s="1"/>
      <c r="D13" s="1"/>
      <c r="E13" s="51"/>
      <c r="H13" s="1"/>
      <c r="I13" s="1"/>
    </row>
    <row r="14" spans="1:19" x14ac:dyDescent="0.3">
      <c r="A14" s="1"/>
      <c r="B14" s="1"/>
      <c r="C14" s="1"/>
      <c r="D14" s="1"/>
      <c r="E14" s="51"/>
      <c r="F14" s="1"/>
      <c r="G14" s="1"/>
    </row>
    <row r="15" spans="1:19" x14ac:dyDescent="0.3">
      <c r="A15" s="1"/>
      <c r="B15" s="1"/>
      <c r="C15" s="1"/>
      <c r="D15" s="1"/>
      <c r="E15" s="51"/>
      <c r="F15" s="1"/>
      <c r="G15" s="1"/>
      <c r="H15" s="1"/>
      <c r="I15" s="1"/>
    </row>
    <row r="16" spans="1:19" x14ac:dyDescent="0.3">
      <c r="A16" s="1"/>
      <c r="B16" s="1"/>
      <c r="C16" s="1"/>
      <c r="D16" s="1"/>
      <c r="E16" s="51"/>
    </row>
    <row r="17" spans="1:9" x14ac:dyDescent="0.3">
      <c r="A17" s="1"/>
      <c r="B17" s="1"/>
      <c r="C17" s="1"/>
      <c r="D17" s="1"/>
      <c r="E17" s="51"/>
      <c r="H17" s="1"/>
      <c r="I17" s="1"/>
    </row>
    <row r="18" spans="1:9" x14ac:dyDescent="0.3">
      <c r="A18" s="1"/>
      <c r="B18" s="1"/>
      <c r="C18" s="1"/>
      <c r="D18" s="1"/>
      <c r="E18" s="51"/>
    </row>
    <row r="19" spans="1:9" x14ac:dyDescent="0.3">
      <c r="A19" s="1"/>
      <c r="B19" s="1"/>
      <c r="C19" s="1"/>
      <c r="D19" s="1"/>
      <c r="E19" s="51"/>
      <c r="H19" s="1"/>
    </row>
    <row r="20" spans="1:9" x14ac:dyDescent="0.3">
      <c r="A20" s="1"/>
      <c r="B20" s="1"/>
      <c r="C20" s="1"/>
      <c r="D20" s="1"/>
      <c r="E20" s="51"/>
    </row>
    <row r="21" spans="1:9" x14ac:dyDescent="0.3">
      <c r="A21" s="1"/>
      <c r="B21" s="1"/>
      <c r="C21" s="1"/>
      <c r="D21" s="1"/>
      <c r="E21" s="51"/>
      <c r="F21" s="1"/>
      <c r="G21" s="1"/>
      <c r="H21" s="1"/>
    </row>
    <row r="22" spans="1:9" x14ac:dyDescent="0.3">
      <c r="A22" s="1"/>
      <c r="B22" s="1"/>
      <c r="C22" s="1"/>
      <c r="D22" s="1"/>
      <c r="E22" s="51"/>
    </row>
    <row r="23" spans="1:9" x14ac:dyDescent="0.3">
      <c r="A23" s="1"/>
      <c r="B23" s="1"/>
      <c r="C23" s="1"/>
      <c r="D23" s="1"/>
      <c r="E23" s="51"/>
      <c r="H23" s="1"/>
    </row>
    <row r="24" spans="1:9" x14ac:dyDescent="0.3">
      <c r="A24" s="1"/>
      <c r="B24" s="1"/>
      <c r="C24" s="1"/>
      <c r="D24" s="1"/>
      <c r="E24" s="51"/>
    </row>
    <row r="25" spans="1:9" x14ac:dyDescent="0.3">
      <c r="A25" s="1"/>
      <c r="B25" s="1"/>
      <c r="C25" s="1"/>
      <c r="D25" s="1"/>
      <c r="E25" s="51"/>
      <c r="H25" s="1"/>
    </row>
    <row r="26" spans="1:9" x14ac:dyDescent="0.3">
      <c r="A26" s="1"/>
      <c r="B26" s="1"/>
      <c r="C26" s="1"/>
      <c r="D26" s="1"/>
      <c r="E26" s="51"/>
    </row>
    <row r="27" spans="1:9" x14ac:dyDescent="0.3">
      <c r="A27" s="1"/>
      <c r="B27" s="1"/>
      <c r="C27" s="1"/>
      <c r="D27" s="1"/>
      <c r="E27" s="51"/>
    </row>
    <row r="28" spans="1:9" x14ac:dyDescent="0.3">
      <c r="A28" s="1"/>
      <c r="B28" s="1"/>
      <c r="C28" s="1"/>
      <c r="D28" s="1"/>
      <c r="E28" s="51"/>
    </row>
    <row r="29" spans="1:9" x14ac:dyDescent="0.3">
      <c r="A29" s="1"/>
      <c r="B29" s="1"/>
      <c r="C29" s="1"/>
      <c r="D29" s="1"/>
      <c r="E29" s="51"/>
    </row>
    <row r="30" spans="1:9" x14ac:dyDescent="0.3">
      <c r="A30" s="1"/>
      <c r="B30" s="1"/>
      <c r="C30" s="1"/>
      <c r="D30" s="1"/>
      <c r="E30" s="51"/>
    </row>
    <row r="31" spans="1:9" x14ac:dyDescent="0.3">
      <c r="A31" s="1"/>
      <c r="B31" s="1"/>
      <c r="C31" s="1"/>
      <c r="D31" s="1"/>
      <c r="E31" s="51"/>
    </row>
    <row r="32" spans="1:9" x14ac:dyDescent="0.3">
      <c r="A32" s="1"/>
      <c r="B32" s="1"/>
      <c r="C32" s="1"/>
      <c r="D32" s="1"/>
      <c r="E32" s="51"/>
    </row>
    <row r="33" spans="1:5" x14ac:dyDescent="0.3">
      <c r="A33" s="1"/>
      <c r="B33" s="1"/>
      <c r="C33" s="1"/>
      <c r="D33" s="1"/>
      <c r="E33" s="51"/>
    </row>
    <row r="34" spans="1:5" ht="13.5" customHeight="1" x14ac:dyDescent="0.3">
      <c r="A34" s="1"/>
      <c r="C34" s="2"/>
      <c r="D34" s="2"/>
    </row>
    <row r="35" spans="1:5" x14ac:dyDescent="0.3">
      <c r="A35" s="1"/>
    </row>
    <row r="36" spans="1:5" x14ac:dyDescent="0.3">
      <c r="A36" s="1"/>
    </row>
    <row r="37" spans="1:5" x14ac:dyDescent="0.3">
      <c r="A37" s="1"/>
    </row>
    <row r="38" spans="1:5" x14ac:dyDescent="0.3">
      <c r="A38" s="1"/>
    </row>
    <row r="39" spans="1:5" x14ac:dyDescent="0.3">
      <c r="A39" s="1"/>
    </row>
    <row r="51" spans="5:18" s="72" customFormat="1" x14ac:dyDescent="0.3">
      <c r="E51" s="56"/>
      <c r="R51" s="56"/>
    </row>
  </sheetData>
  <mergeCells count="1">
    <mergeCell ref="A4:D6"/>
  </mergeCells>
  <conditionalFormatting sqref="A8:A51">
    <cfRule type="notContainsBlanks" dxfId="202" priority="1">
      <formula>LEN(TRIM(A8))&gt;0</formula>
    </cfRule>
    <cfRule type="expression" dxfId="201" priority="2">
      <formula>OR(ISNUMBER(F8:X8),ISTEXT(F8:X8))</formula>
    </cfRule>
  </conditionalFormatting>
  <conditionalFormatting sqref="F8:F51">
    <cfRule type="containsText" dxfId="200" priority="3" operator="containsText" text="4">
      <formula>NOT(ISERROR(SEARCH("4",F8)))</formula>
    </cfRule>
    <cfRule type="containsText" dxfId="199" priority="4" operator="containsText" text="6">
      <formula>NOT(ISERROR(SEARCH("6",F8)))</formula>
    </cfRule>
    <cfRule type="containsText" dxfId="198" priority="6" operator="containsText" text="3">
      <formula>NOT(ISERROR(SEARCH("3",F8)))</formula>
    </cfRule>
    <cfRule type="containsText" dxfId="197" priority="7" operator="containsText" text="2">
      <formula>NOT(ISERROR(SEARCH("2",F8)))</formula>
    </cfRule>
    <cfRule type="containsText" dxfId="196" priority="8" operator="containsText" text="1">
      <formula>NOT(ISERROR(SEARCH("1",F8)))</formula>
    </cfRule>
  </conditionalFormatting>
  <conditionalFormatting sqref="F8:G51 M8:M51">
    <cfRule type="containsText" dxfId="195" priority="5" operator="containsText" text="5">
      <formula>NOT(ISERROR(SEARCH("5",F8)))</formula>
    </cfRule>
  </conditionalFormatting>
  <conditionalFormatting sqref="F6:R6">
    <cfRule type="cellIs" dxfId="194" priority="11" operator="between">
      <formula>0.8</formula>
      <formula>1</formula>
    </cfRule>
    <cfRule type="cellIs" dxfId="193" priority="12" operator="between">
      <formula>0</formula>
      <formula>0.79</formula>
    </cfRule>
  </conditionalFormatting>
  <conditionalFormatting sqref="F8:R51">
    <cfRule type="containsText" dxfId="192" priority="17" operator="containsText" text="0">
      <formula>NOT(ISERROR(SEARCH("0",F8)))</formula>
    </cfRule>
  </conditionalFormatting>
  <conditionalFormatting sqref="G8:G51 M8:M51">
    <cfRule type="containsText" dxfId="191" priority="10" operator="containsText" text="4">
      <formula>NOT(ISERROR(SEARCH("4",G8)))</formula>
    </cfRule>
    <cfRule type="containsText" dxfId="190" priority="14" operator="containsText" text="3">
      <formula>NOT(ISERROR(SEARCH("3",G8)))</formula>
    </cfRule>
  </conditionalFormatting>
  <conditionalFormatting sqref="H8:K51 N8:Q51">
    <cfRule type="containsText" dxfId="189" priority="9" operator="containsText" text="1">
      <formula>NOT(ISERROR(SEARCH("1",H8)))</formula>
    </cfRule>
  </conditionalFormatting>
  <conditionalFormatting sqref="L8:L51 R8:R51">
    <cfRule type="containsText" dxfId="188" priority="13" operator="containsText" text="3">
      <formula>NOT(ISERROR(SEARCH("3",L8)))</formula>
    </cfRule>
  </conditionalFormatting>
  <conditionalFormatting sqref="L8:M51 R8:R51 G8:G51">
    <cfRule type="containsText" dxfId="187" priority="15" operator="containsText" text="2">
      <formula>NOT(ISERROR(SEARCH("2",G8)))</formula>
    </cfRule>
    <cfRule type="containsText" dxfId="186" priority="16" operator="containsText" text="1">
      <formula>NOT(ISERROR(SEARCH("1",G8)))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R51" xr:uid="{572A54CC-2BB1-4857-9B7B-84B957316B52}">
      <formula1>7</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B2FE-F185-4583-AD20-187077D82ADF}">
  <dimension ref="A1:X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9" width="6.21875" customWidth="1"/>
    <col min="10" max="10" width="9" customWidth="1"/>
    <col min="11" max="12" width="12.5546875" customWidth="1"/>
    <col min="13" max="13" width="9.77734375" customWidth="1"/>
    <col min="14" max="14" width="11.21875" customWidth="1"/>
    <col min="15" max="15" width="10.77734375" customWidth="1"/>
    <col min="16" max="16" width="7.21875" customWidth="1"/>
    <col min="17" max="18" width="12.5546875" customWidth="1"/>
    <col min="19" max="19" width="9.77734375" customWidth="1"/>
    <col min="20" max="21" width="10.77734375" customWidth="1"/>
    <col min="22" max="22" width="10" customWidth="1"/>
    <col min="23" max="23" width="12.5546875" style="52" customWidth="1"/>
    <col min="24" max="24" width="60.44140625" customWidth="1"/>
  </cols>
  <sheetData>
    <row r="1" spans="1:24" s="29" customFormat="1" ht="21" x14ac:dyDescent="0.4">
      <c r="A1" s="22" t="s">
        <v>203</v>
      </c>
      <c r="B1" s="23" t="s">
        <v>202</v>
      </c>
      <c r="C1" s="23" t="s">
        <v>201</v>
      </c>
      <c r="D1" s="23"/>
      <c r="E1" s="24"/>
      <c r="F1" s="25"/>
      <c r="G1" s="25"/>
      <c r="H1" s="25"/>
      <c r="I1" s="25"/>
      <c r="J1" s="25"/>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6"/>
      <c r="G2" s="6"/>
      <c r="H2" s="6"/>
      <c r="I2" s="6"/>
      <c r="J2" s="5"/>
      <c r="K2" s="7" t="s">
        <v>39</v>
      </c>
      <c r="L2" s="7" t="s">
        <v>40</v>
      </c>
      <c r="M2" s="7" t="s">
        <v>41</v>
      </c>
      <c r="N2" s="7" t="s">
        <v>41</v>
      </c>
      <c r="O2" s="7" t="s">
        <v>41</v>
      </c>
      <c r="P2" s="7" t="s">
        <v>41</v>
      </c>
      <c r="Q2" s="7"/>
      <c r="R2" s="7"/>
      <c r="S2" s="7" t="s">
        <v>42</v>
      </c>
      <c r="T2" s="7" t="s">
        <v>42</v>
      </c>
      <c r="U2" s="7" t="s">
        <v>42</v>
      </c>
      <c r="V2" s="7" t="s">
        <v>42</v>
      </c>
      <c r="W2" s="34"/>
      <c r="X2" s="35"/>
    </row>
    <row r="3" spans="1:24" s="68" customFormat="1" ht="18" x14ac:dyDescent="0.35">
      <c r="A3" s="67"/>
      <c r="B3" s="67"/>
      <c r="E3" s="69"/>
      <c r="F3" s="70" t="s">
        <v>200</v>
      </c>
      <c r="G3" s="70" t="s">
        <v>199</v>
      </c>
      <c r="H3" s="70" t="s">
        <v>198</v>
      </c>
      <c r="I3" s="70" t="s">
        <v>197</v>
      </c>
      <c r="J3" s="70" t="s">
        <v>196</v>
      </c>
      <c r="K3" s="70" t="s">
        <v>184</v>
      </c>
      <c r="L3" s="70" t="s">
        <v>48</v>
      </c>
      <c r="M3" s="70" t="s">
        <v>195</v>
      </c>
      <c r="N3" s="70" t="s">
        <v>194</v>
      </c>
      <c r="O3" s="70" t="s">
        <v>193</v>
      </c>
      <c r="P3" s="70" t="s">
        <v>192</v>
      </c>
      <c r="Q3" s="70" t="s">
        <v>52</v>
      </c>
      <c r="R3" s="70" t="s">
        <v>53</v>
      </c>
      <c r="S3" s="70" t="s">
        <v>195</v>
      </c>
      <c r="T3" s="70" t="s">
        <v>194</v>
      </c>
      <c r="U3" s="70" t="s">
        <v>193</v>
      </c>
      <c r="V3" s="70" t="s">
        <v>192</v>
      </c>
      <c r="W3" s="71" t="s">
        <v>54</v>
      </c>
      <c r="X3" s="67"/>
    </row>
    <row r="4" spans="1:24" s="40" customFormat="1" ht="15.6" x14ac:dyDescent="0.3">
      <c r="A4" s="76" t="s">
        <v>55</v>
      </c>
      <c r="B4" s="76"/>
      <c r="C4" s="76"/>
      <c r="D4" s="76"/>
      <c r="E4" s="55" t="s">
        <v>56</v>
      </c>
      <c r="F4" s="40">
        <f>COUNTIF(F8:F51,"=2")</f>
        <v>0</v>
      </c>
      <c r="G4" s="40">
        <f>COUNTIF(G8:G51,"=2")</f>
        <v>0</v>
      </c>
      <c r="H4" s="40">
        <f>COUNTIF(H8:H51,"=1")</f>
        <v>0</v>
      </c>
      <c r="I4" s="40">
        <f>COUNTIF(I8:I51,"=1")</f>
        <v>0</v>
      </c>
      <c r="J4" s="40">
        <f>COUNTIF(J8:J51,"=1")</f>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COUNTIFS(R8:R51,"&gt;4", R8:R51,"&lt;7" )</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55">
        <f>COUNTA(W8:W51)</f>
        <v>0</v>
      </c>
      <c r="X5" s="57"/>
    </row>
    <row r="6" spans="1:24"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127</v>
      </c>
      <c r="G7" s="63" t="s">
        <v>127</v>
      </c>
      <c r="H7" s="63" t="s">
        <v>64</v>
      </c>
      <c r="I7" s="63" t="s">
        <v>64</v>
      </c>
      <c r="J7" s="63" t="s">
        <v>64</v>
      </c>
      <c r="K7" s="63" t="s">
        <v>117</v>
      </c>
      <c r="L7" s="63" t="s">
        <v>117</v>
      </c>
      <c r="M7" s="63" t="s">
        <v>64</v>
      </c>
      <c r="N7" s="63" t="s">
        <v>64</v>
      </c>
      <c r="O7" s="63" t="s">
        <v>64</v>
      </c>
      <c r="P7" s="63" t="s">
        <v>64</v>
      </c>
      <c r="Q7" s="63" t="s">
        <v>67</v>
      </c>
      <c r="R7" s="63" t="s">
        <v>117</v>
      </c>
      <c r="S7" s="63" t="s">
        <v>64</v>
      </c>
      <c r="T7" s="63" t="s">
        <v>64</v>
      </c>
      <c r="U7" s="63" t="s">
        <v>64</v>
      </c>
      <c r="V7" s="63" t="s">
        <v>64</v>
      </c>
      <c r="W7" s="64" t="s">
        <v>67</v>
      </c>
      <c r="X7" s="65" t="s">
        <v>68</v>
      </c>
    </row>
    <row r="8" spans="1:24" x14ac:dyDescent="0.3">
      <c r="A8" s="1" t="s">
        <v>118</v>
      </c>
      <c r="B8" s="1"/>
      <c r="C8" s="1"/>
      <c r="D8" s="1"/>
      <c r="E8" s="51"/>
      <c r="F8" s="1"/>
      <c r="G8" s="1"/>
      <c r="H8" s="1"/>
      <c r="I8" s="1"/>
      <c r="J8" s="1"/>
      <c r="K8" s="1"/>
      <c r="L8" s="1"/>
    </row>
    <row r="9" spans="1:24" x14ac:dyDescent="0.3">
      <c r="A9" s="1"/>
      <c r="B9" s="1"/>
      <c r="C9" s="1"/>
      <c r="D9" s="1"/>
      <c r="E9" s="51"/>
      <c r="F9" s="1"/>
      <c r="G9" s="1"/>
      <c r="H9" s="1"/>
      <c r="I9" s="1"/>
      <c r="J9" s="1"/>
      <c r="M9" s="1"/>
      <c r="N9" s="1"/>
    </row>
    <row r="10" spans="1:24" x14ac:dyDescent="0.3">
      <c r="A10" s="1"/>
      <c r="B10" s="1"/>
      <c r="C10" s="1"/>
      <c r="D10" s="1"/>
      <c r="E10" s="51"/>
      <c r="F10" s="1"/>
      <c r="G10" s="1"/>
      <c r="H10" s="1"/>
      <c r="I10" s="1"/>
      <c r="J10" s="1"/>
    </row>
    <row r="11" spans="1:24" x14ac:dyDescent="0.3">
      <c r="A11" s="1"/>
      <c r="B11" s="1"/>
      <c r="C11" s="1"/>
      <c r="D11" s="1"/>
      <c r="E11" s="51"/>
      <c r="F11" s="1"/>
      <c r="G11" s="1"/>
      <c r="H11" s="1"/>
      <c r="I11" s="1"/>
      <c r="J11" s="1"/>
      <c r="M11" s="1"/>
      <c r="N11" s="1"/>
    </row>
    <row r="12" spans="1:24" x14ac:dyDescent="0.3">
      <c r="A12" s="1"/>
      <c r="B12" s="1"/>
      <c r="C12" s="1"/>
      <c r="D12" s="1"/>
      <c r="E12" s="51"/>
      <c r="F12" s="1"/>
      <c r="G12" s="1"/>
      <c r="H12" s="1"/>
      <c r="I12" s="1"/>
      <c r="J12" s="1"/>
    </row>
    <row r="13" spans="1:24" x14ac:dyDescent="0.3">
      <c r="A13" s="1"/>
      <c r="B13" s="1"/>
      <c r="C13" s="1"/>
      <c r="D13" s="1"/>
      <c r="E13" s="51"/>
      <c r="F13" s="1"/>
      <c r="G13" s="1"/>
      <c r="H13" s="1"/>
      <c r="I13" s="1"/>
      <c r="J13" s="1"/>
      <c r="M13" s="1"/>
      <c r="N13" s="1"/>
    </row>
    <row r="14" spans="1:24" x14ac:dyDescent="0.3">
      <c r="A14" s="1"/>
      <c r="B14" s="1"/>
      <c r="C14" s="1"/>
      <c r="D14" s="1"/>
      <c r="E14" s="51"/>
      <c r="F14" s="1"/>
      <c r="G14" s="1"/>
      <c r="H14" s="1"/>
      <c r="I14" s="1"/>
      <c r="J14" s="1"/>
      <c r="K14" s="1"/>
      <c r="L14" s="1"/>
    </row>
    <row r="15" spans="1:24" x14ac:dyDescent="0.3">
      <c r="A15" s="1"/>
      <c r="B15" s="1"/>
      <c r="C15" s="1"/>
      <c r="D15" s="1"/>
      <c r="E15" s="51"/>
      <c r="F15" s="1"/>
      <c r="G15" s="1"/>
      <c r="H15" s="1"/>
      <c r="I15" s="1"/>
      <c r="J15" s="1"/>
      <c r="L15" s="1"/>
      <c r="M15" s="1"/>
      <c r="N15" s="1"/>
    </row>
    <row r="16" spans="1:24" x14ac:dyDescent="0.3">
      <c r="A16" s="1"/>
      <c r="B16" s="1"/>
      <c r="C16" s="1"/>
      <c r="D16" s="1"/>
      <c r="E16" s="51"/>
      <c r="F16" s="1"/>
      <c r="G16" s="1"/>
      <c r="H16" s="1"/>
      <c r="I16" s="1"/>
      <c r="J16" s="1"/>
    </row>
    <row r="17" spans="1:14" x14ac:dyDescent="0.3">
      <c r="A17" s="1"/>
      <c r="B17" s="1"/>
      <c r="C17" s="1"/>
      <c r="D17" s="1"/>
      <c r="E17" s="51"/>
      <c r="F17" s="1"/>
      <c r="G17" s="1"/>
      <c r="H17" s="1"/>
      <c r="I17" s="1"/>
      <c r="J17" s="1"/>
      <c r="M17" s="1"/>
      <c r="N17" s="1"/>
    </row>
    <row r="18" spans="1:14" x14ac:dyDescent="0.3">
      <c r="A18" s="1"/>
      <c r="B18" s="1"/>
      <c r="C18" s="1"/>
      <c r="D18" s="1"/>
      <c r="E18" s="51"/>
      <c r="F18" s="1"/>
      <c r="G18" s="1"/>
      <c r="H18" s="1"/>
      <c r="I18" s="1"/>
      <c r="J18" s="1"/>
    </row>
    <row r="19" spans="1:14" x14ac:dyDescent="0.3">
      <c r="A19" s="1"/>
      <c r="B19" s="1"/>
      <c r="C19" s="1"/>
      <c r="D19" s="1"/>
      <c r="E19" s="51"/>
      <c r="F19" s="1"/>
      <c r="G19" s="1"/>
      <c r="H19" s="1"/>
      <c r="I19" s="1"/>
      <c r="J19" s="1"/>
      <c r="M19" s="1"/>
    </row>
    <row r="20" spans="1:14" x14ac:dyDescent="0.3">
      <c r="A20" s="1"/>
      <c r="B20" s="1"/>
      <c r="C20" s="1"/>
      <c r="D20" s="1"/>
      <c r="E20" s="51"/>
      <c r="F20" s="1"/>
      <c r="G20" s="1"/>
      <c r="H20" s="1"/>
      <c r="I20" s="1"/>
      <c r="J20" s="1"/>
    </row>
    <row r="21" spans="1:14" x14ac:dyDescent="0.3">
      <c r="A21" s="1"/>
      <c r="B21" s="1"/>
      <c r="C21" s="1"/>
      <c r="D21" s="1"/>
      <c r="E21" s="51"/>
      <c r="F21" s="1"/>
      <c r="G21" s="1"/>
      <c r="H21" s="1"/>
      <c r="I21" s="1"/>
      <c r="J21" s="1"/>
      <c r="K21" s="1"/>
      <c r="L21" s="1"/>
    </row>
    <row r="22" spans="1:14" x14ac:dyDescent="0.3">
      <c r="A22" s="1"/>
      <c r="B22" s="1"/>
      <c r="C22" s="1"/>
      <c r="D22" s="1"/>
      <c r="E22" s="51"/>
      <c r="F22" s="1"/>
      <c r="G22" s="1"/>
      <c r="H22" s="1"/>
      <c r="I22" s="1"/>
      <c r="J22" s="1"/>
    </row>
    <row r="23" spans="1:14" x14ac:dyDescent="0.3">
      <c r="A23" s="1"/>
      <c r="B23" s="1"/>
      <c r="C23" s="1"/>
      <c r="D23" s="1"/>
      <c r="E23" s="51"/>
      <c r="F23" s="1"/>
      <c r="G23" s="1"/>
      <c r="H23" s="1"/>
      <c r="I23" s="1"/>
      <c r="J23" s="1"/>
    </row>
    <row r="24" spans="1:14" x14ac:dyDescent="0.3">
      <c r="A24" s="1"/>
      <c r="B24" s="1"/>
      <c r="C24" s="1"/>
      <c r="D24" s="1"/>
      <c r="E24" s="51"/>
      <c r="F24" s="1"/>
      <c r="G24" s="1"/>
      <c r="H24" s="1"/>
      <c r="I24" s="1"/>
      <c r="J24" s="1"/>
    </row>
    <row r="25" spans="1:14" x14ac:dyDescent="0.3">
      <c r="A25" s="1"/>
      <c r="B25" s="1"/>
      <c r="C25" s="1"/>
      <c r="D25" s="1"/>
      <c r="E25" s="51"/>
      <c r="F25" s="1"/>
      <c r="G25" s="1"/>
      <c r="H25" s="1"/>
      <c r="I25" s="1"/>
      <c r="J25" s="1"/>
    </row>
    <row r="26" spans="1:14" x14ac:dyDescent="0.3">
      <c r="A26" s="1"/>
      <c r="B26" s="1"/>
      <c r="C26" s="1"/>
      <c r="D26" s="1"/>
      <c r="E26" s="51"/>
      <c r="F26" s="1"/>
      <c r="G26" s="1"/>
      <c r="H26" s="1"/>
      <c r="I26" s="1"/>
      <c r="J26" s="1"/>
    </row>
    <row r="27" spans="1:14" x14ac:dyDescent="0.3">
      <c r="A27" s="1"/>
      <c r="B27" s="1"/>
      <c r="C27" s="1"/>
      <c r="D27" s="1"/>
      <c r="E27" s="51"/>
      <c r="F27" s="1"/>
      <c r="G27" s="1"/>
      <c r="H27" s="1"/>
      <c r="I27" s="1"/>
      <c r="J27" s="1"/>
    </row>
    <row r="28" spans="1:14" x14ac:dyDescent="0.3">
      <c r="A28" s="1"/>
      <c r="B28" s="1"/>
      <c r="C28" s="1"/>
      <c r="D28" s="1"/>
      <c r="E28" s="51"/>
      <c r="F28" s="1"/>
      <c r="G28" s="1"/>
      <c r="H28" s="1"/>
      <c r="I28" s="1"/>
      <c r="J28" s="1"/>
    </row>
    <row r="29" spans="1:14" x14ac:dyDescent="0.3">
      <c r="A29" s="1"/>
      <c r="B29" s="1"/>
      <c r="C29" s="1"/>
      <c r="D29" s="1"/>
      <c r="E29" s="51"/>
      <c r="F29" s="1"/>
      <c r="G29" s="1"/>
      <c r="H29" s="1"/>
      <c r="I29" s="1"/>
      <c r="J29" s="1"/>
    </row>
    <row r="30" spans="1:14" x14ac:dyDescent="0.3">
      <c r="A30" s="1"/>
      <c r="B30" s="1"/>
      <c r="C30" s="1"/>
      <c r="D30" s="1"/>
      <c r="E30" s="51"/>
      <c r="F30" s="1"/>
      <c r="G30" s="1"/>
      <c r="H30" s="1"/>
      <c r="I30" s="1"/>
      <c r="J30" s="1"/>
    </row>
    <row r="31" spans="1:14" x14ac:dyDescent="0.3">
      <c r="A31" s="1"/>
      <c r="B31" s="1"/>
      <c r="C31" s="1"/>
      <c r="D31" s="1"/>
      <c r="E31" s="51"/>
      <c r="F31" s="1"/>
      <c r="G31" s="1"/>
      <c r="H31" s="1"/>
      <c r="I31" s="1"/>
      <c r="J31" s="1"/>
    </row>
    <row r="32" spans="1:14"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J34" s="1"/>
    </row>
    <row r="35" spans="1:10" x14ac:dyDescent="0.3">
      <c r="A35" s="1"/>
      <c r="J35" s="1"/>
    </row>
    <row r="36" spans="1:10" x14ac:dyDescent="0.3">
      <c r="A36" s="1"/>
      <c r="J36" s="1"/>
    </row>
    <row r="37" spans="1:10" x14ac:dyDescent="0.3">
      <c r="A37" s="1"/>
      <c r="J37" s="1"/>
    </row>
    <row r="38" spans="1:10" x14ac:dyDescent="0.3">
      <c r="A38" s="1"/>
    </row>
    <row r="39" spans="1:10" x14ac:dyDescent="0.3">
      <c r="A39" s="1"/>
      <c r="J39" s="1"/>
    </row>
    <row r="40" spans="1:10" x14ac:dyDescent="0.3">
      <c r="J40" s="1"/>
    </row>
    <row r="51" spans="5:23" s="72" customFormat="1" x14ac:dyDescent="0.3">
      <c r="E51" s="56"/>
      <c r="W51" s="56"/>
    </row>
  </sheetData>
  <mergeCells count="1">
    <mergeCell ref="A4:D6"/>
  </mergeCells>
  <conditionalFormatting sqref="A8:A51">
    <cfRule type="notContainsBlanks" dxfId="185" priority="1">
      <formula>LEN(TRIM(A8))&gt;0</formula>
    </cfRule>
    <cfRule type="expression" dxfId="184" priority="2">
      <formula>OR(ISNUMBER(F8:X8),ISTEXT(F8:X8))</formula>
    </cfRule>
  </conditionalFormatting>
  <conditionalFormatting sqref="F8:G51">
    <cfRule type="containsText" dxfId="183" priority="9" operator="containsText" text="1">
      <formula>NOT(ISERROR(SEARCH("1",F8)))</formula>
    </cfRule>
    <cfRule type="containsText" dxfId="182" priority="10" operator="containsText" text="2">
      <formula>NOT(ISERROR(SEARCH("2",F8)))</formula>
    </cfRule>
  </conditionalFormatting>
  <conditionalFormatting sqref="F8:I51">
    <cfRule type="containsText" dxfId="181" priority="12" operator="containsText" text="0">
      <formula>NOT(ISERROR(SEARCH("0",F8)))</formula>
    </cfRule>
  </conditionalFormatting>
  <conditionalFormatting sqref="F6:W6">
    <cfRule type="cellIs" dxfId="180" priority="14" operator="between">
      <formula>0.8</formula>
      <formula>1</formula>
    </cfRule>
    <cfRule type="cellIs" dxfId="179" priority="15" operator="between">
      <formula>0</formula>
      <formula>0.79</formula>
    </cfRule>
  </conditionalFormatting>
  <conditionalFormatting sqref="H8:J51">
    <cfRule type="containsText" dxfId="178" priority="11" operator="containsText" text="1">
      <formula>NOT(ISERROR(SEARCH("1",H8)))</formula>
    </cfRule>
  </conditionalFormatting>
  <conditionalFormatting sqref="J8:W51">
    <cfRule type="containsText" dxfId="177" priority="19" operator="containsText" text="0">
      <formula>NOT(ISERROR(SEARCH("0",J8)))</formula>
    </cfRule>
  </conditionalFormatting>
  <conditionalFormatting sqref="K8:L51 R8:R51">
    <cfRule type="containsText" dxfId="176" priority="3" operator="containsText" text="6">
      <formula>NOT(ISERROR(SEARCH("6",K8)))</formula>
    </cfRule>
    <cfRule type="containsText" dxfId="175" priority="4" operator="containsText" text="5">
      <formula>NOT(ISERROR(SEARCH("5",K8)))</formula>
    </cfRule>
    <cfRule type="containsText" dxfId="174" priority="5" operator="containsText" text="4">
      <formula>NOT(ISERROR(SEARCH("4",K8)))</formula>
    </cfRule>
    <cfRule type="containsText" dxfId="173" priority="6" operator="containsText" text="3">
      <formula>NOT(ISERROR(SEARCH("3",K8)))</formula>
    </cfRule>
    <cfRule type="containsText" dxfId="172" priority="7" operator="containsText" text="2">
      <formula>NOT(ISERROR(SEARCH("2",K8)))</formula>
    </cfRule>
    <cfRule type="containsText" dxfId="171" priority="8" operator="containsText" text="1">
      <formula>NOT(ISERROR(SEARCH("1",K8)))</formula>
    </cfRule>
  </conditionalFormatting>
  <conditionalFormatting sqref="M8:P51 S8:V51">
    <cfRule type="containsText" dxfId="170" priority="13" operator="containsText" text="1">
      <formula>NOT(ISERROR(SEARCH("1",M8)))</formula>
    </cfRule>
  </conditionalFormatting>
  <conditionalFormatting sqref="Q8:Q51 W8:W51">
    <cfRule type="containsText" dxfId="169" priority="16" operator="containsText" text="3">
      <formula>NOT(ISERROR(SEARCH("3",Q8)))</formula>
    </cfRule>
  </conditionalFormatting>
  <conditionalFormatting sqref="Q8:R51 W8:W51">
    <cfRule type="containsText" dxfId="168" priority="17" operator="containsText" text="2">
      <formula>NOT(ISERROR(SEARCH("2",Q8)))</formula>
    </cfRule>
    <cfRule type="containsText" dxfId="167" priority="18" operator="containsText" text="1">
      <formula>NOT(ISERROR(SEARCH("1",Q8)))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ACDC66BE-343E-4FE9-9C35-F4D65FA39757}">
      <formula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88C8-FD21-43AA-93EE-32772E48150A}">
  <dimension ref="A1:V70"/>
  <sheetViews>
    <sheetView tabSelected="1" zoomScaleNormal="100" workbookViewId="0"/>
  </sheetViews>
  <sheetFormatPr defaultRowHeight="14.4" x14ac:dyDescent="0.3"/>
  <cols>
    <col min="1" max="1" width="20.21875" customWidth="1"/>
    <col min="2" max="2" width="18.21875" customWidth="1"/>
    <col min="3" max="4" width="12.77734375" customWidth="1"/>
    <col min="5" max="5" width="21.21875" style="52" customWidth="1"/>
    <col min="6" max="6" width="9" customWidth="1"/>
    <col min="7" max="10" width="6.21875" customWidth="1"/>
    <col min="11" max="12" width="12.5546875" customWidth="1"/>
    <col min="13" max="13" width="7.77734375" customWidth="1"/>
    <col min="14" max="15" width="7.21875" customWidth="1"/>
    <col min="16" max="17" width="12.5546875" customWidth="1"/>
    <col min="18" max="18" width="7.77734375" customWidth="1"/>
    <col min="19" max="20" width="7.21875" customWidth="1"/>
    <col min="21" max="21" width="12.5546875" style="52" customWidth="1"/>
    <col min="22" max="22" width="60.44140625" customWidth="1"/>
  </cols>
  <sheetData>
    <row r="1" spans="1:22" s="29" customFormat="1" ht="21" x14ac:dyDescent="0.4">
      <c r="A1" s="22" t="s">
        <v>35</v>
      </c>
      <c r="B1" s="23" t="s">
        <v>36</v>
      </c>
      <c r="C1" s="23" t="s">
        <v>37</v>
      </c>
      <c r="D1" s="23"/>
      <c r="E1" s="24"/>
      <c r="F1" s="25"/>
      <c r="G1" s="25"/>
      <c r="H1" s="25"/>
      <c r="I1" s="25"/>
      <c r="J1" s="25"/>
      <c r="K1" s="26"/>
      <c r="L1" s="26"/>
      <c r="M1" s="26"/>
      <c r="N1" s="26"/>
      <c r="O1" s="26"/>
      <c r="P1" s="26"/>
      <c r="Q1" s="26"/>
      <c r="R1" s="26"/>
      <c r="S1" s="26"/>
      <c r="T1" s="26"/>
      <c r="U1" s="27"/>
      <c r="V1" s="28"/>
    </row>
    <row r="2" spans="1:22" s="36" customFormat="1" ht="18" x14ac:dyDescent="0.35">
      <c r="A2" s="30" t="s">
        <v>38</v>
      </c>
      <c r="B2" s="31">
        <f>COUNTIF(A8:A51, "*")</f>
        <v>11</v>
      </c>
      <c r="C2" s="32"/>
      <c r="D2" s="32"/>
      <c r="E2" s="33"/>
      <c r="F2" s="5"/>
      <c r="G2" s="6"/>
      <c r="H2" s="6"/>
      <c r="I2" s="6"/>
      <c r="J2" s="6"/>
      <c r="K2" s="7" t="s">
        <v>39</v>
      </c>
      <c r="L2" s="7" t="s">
        <v>40</v>
      </c>
      <c r="M2" s="7" t="s">
        <v>41</v>
      </c>
      <c r="N2" s="7" t="s">
        <v>41</v>
      </c>
      <c r="O2" s="7" t="s">
        <v>41</v>
      </c>
      <c r="P2" s="7"/>
      <c r="Q2" s="7"/>
      <c r="R2" s="7" t="s">
        <v>42</v>
      </c>
      <c r="S2" s="7" t="s">
        <v>42</v>
      </c>
      <c r="T2" s="7" t="s">
        <v>42</v>
      </c>
      <c r="U2" s="34"/>
      <c r="V2" s="35"/>
    </row>
    <row r="3" spans="1:22" s="36" customFormat="1" ht="18" x14ac:dyDescent="0.35">
      <c r="A3" s="35"/>
      <c r="B3" s="35"/>
      <c r="E3" s="37"/>
      <c r="F3" s="7" t="s">
        <v>43</v>
      </c>
      <c r="G3" s="7" t="s">
        <v>44</v>
      </c>
      <c r="H3" s="7" t="s">
        <v>45</v>
      </c>
      <c r="I3" s="7" t="s">
        <v>46</v>
      </c>
      <c r="J3" s="7" t="s">
        <v>47</v>
      </c>
      <c r="K3" s="7" t="s">
        <v>48</v>
      </c>
      <c r="L3" s="20" t="s">
        <v>48</v>
      </c>
      <c r="M3" s="7" t="s">
        <v>49</v>
      </c>
      <c r="N3" s="7" t="s">
        <v>50</v>
      </c>
      <c r="O3" s="7" t="s">
        <v>51</v>
      </c>
      <c r="P3" s="7" t="s">
        <v>52</v>
      </c>
      <c r="Q3" s="7" t="s">
        <v>53</v>
      </c>
      <c r="R3" s="7" t="s">
        <v>49</v>
      </c>
      <c r="S3" s="7" t="s">
        <v>50</v>
      </c>
      <c r="T3" s="7" t="s">
        <v>51</v>
      </c>
      <c r="U3" s="34" t="s">
        <v>54</v>
      </c>
      <c r="V3" s="35"/>
    </row>
    <row r="4" spans="1:22" s="38" customFormat="1" ht="15.6" x14ac:dyDescent="0.3">
      <c r="A4" s="75" t="s">
        <v>55</v>
      </c>
      <c r="B4" s="75"/>
      <c r="C4" s="75"/>
      <c r="D4" s="75"/>
      <c r="E4" s="39" t="s">
        <v>56</v>
      </c>
      <c r="F4" s="38">
        <f>COUNTIF(F8:F51,"=1")</f>
        <v>10</v>
      </c>
      <c r="G4" s="38">
        <f t="shared" ref="G4:J4" si="0">COUNTIF(G8:G51,"=1")</f>
        <v>10</v>
      </c>
      <c r="H4" s="38">
        <f t="shared" si="0"/>
        <v>9</v>
      </c>
      <c r="I4" s="38">
        <f t="shared" si="0"/>
        <v>9</v>
      </c>
      <c r="J4" s="38">
        <f t="shared" si="0"/>
        <v>9</v>
      </c>
      <c r="K4" s="38">
        <f>COUNTIFS(K8:K51, "&gt;3", K8:K51, "&lt;6")</f>
        <v>8</v>
      </c>
      <c r="L4" s="38">
        <f>COUNTIF(L8:L51, "=4")</f>
        <v>6</v>
      </c>
      <c r="M4" s="38">
        <f>COUNTIF(M8:M51, "=1")</f>
        <v>9</v>
      </c>
      <c r="N4" s="38">
        <f>COUNTIF(N8:N51, "=1")</f>
        <v>7</v>
      </c>
      <c r="O4" s="38">
        <f>COUNTIF(O8:O51, "=1")</f>
        <v>8</v>
      </c>
      <c r="P4" s="38">
        <f>COUNTIF(P8:P51, "=3")</f>
        <v>3</v>
      </c>
      <c r="Q4" s="38">
        <f>COUNTIFS(Q8:Q51, "&gt;3", Q8:Q51, "&lt;6")</f>
        <v>5</v>
      </c>
      <c r="R4" s="38">
        <f>COUNTIF(R8:R51, "=1")</f>
        <v>6</v>
      </c>
      <c r="S4" s="38">
        <f>COUNTIF(S8:S51, "=1")</f>
        <v>5</v>
      </c>
      <c r="T4" s="38">
        <f>COUNTIF(T8:T51, "=1")</f>
        <v>6</v>
      </c>
      <c r="U4" s="39">
        <f>COUNTIF(U8:U51, "=3")</f>
        <v>2</v>
      </c>
      <c r="V4" s="40"/>
    </row>
    <row r="5" spans="1:22" s="40" customFormat="1" ht="15.6" x14ac:dyDescent="0.3">
      <c r="A5" s="76"/>
      <c r="B5" s="76"/>
      <c r="C5" s="76"/>
      <c r="D5" s="76"/>
      <c r="E5" s="55" t="s">
        <v>57</v>
      </c>
      <c r="F5" s="40">
        <f>COUNTA(F8:F51)</f>
        <v>11</v>
      </c>
      <c r="G5" s="40">
        <f t="shared" ref="G5:U5" si="1">COUNTA(G8:G51)</f>
        <v>11</v>
      </c>
      <c r="H5" s="40">
        <f t="shared" si="1"/>
        <v>11</v>
      </c>
      <c r="I5" s="40">
        <f t="shared" si="1"/>
        <v>11</v>
      </c>
      <c r="J5" s="40">
        <f t="shared" si="1"/>
        <v>11</v>
      </c>
      <c r="K5" s="40">
        <f t="shared" si="1"/>
        <v>11</v>
      </c>
      <c r="L5" s="40">
        <f t="shared" si="1"/>
        <v>11</v>
      </c>
      <c r="M5" s="40">
        <f t="shared" si="1"/>
        <v>11</v>
      </c>
      <c r="N5" s="40">
        <f t="shared" si="1"/>
        <v>11</v>
      </c>
      <c r="O5" s="40">
        <f t="shared" si="1"/>
        <v>11</v>
      </c>
      <c r="P5" s="40">
        <f t="shared" si="1"/>
        <v>11</v>
      </c>
      <c r="Q5" s="40">
        <f t="shared" si="1"/>
        <v>11</v>
      </c>
      <c r="R5" s="40">
        <f t="shared" si="1"/>
        <v>11</v>
      </c>
      <c r="S5" s="40">
        <f t="shared" si="1"/>
        <v>11</v>
      </c>
      <c r="T5" s="40">
        <f t="shared" si="1"/>
        <v>11</v>
      </c>
      <c r="U5" s="55">
        <f t="shared" si="1"/>
        <v>11</v>
      </c>
    </row>
    <row r="6" spans="1:22" s="41" customFormat="1" ht="13.5" customHeight="1" thickBot="1" x14ac:dyDescent="0.35">
      <c r="A6" s="77"/>
      <c r="B6" s="77"/>
      <c r="C6" s="77"/>
      <c r="D6" s="77"/>
      <c r="E6" s="42" t="s">
        <v>58</v>
      </c>
      <c r="F6" s="43">
        <f>F4/B2</f>
        <v>0.90909090909090906</v>
      </c>
      <c r="G6" s="43">
        <f>G4/B2</f>
        <v>0.90909090909090906</v>
      </c>
      <c r="H6" s="43">
        <f>H4/B2</f>
        <v>0.81818181818181823</v>
      </c>
      <c r="I6" s="43">
        <f>I4/B2</f>
        <v>0.81818181818181823</v>
      </c>
      <c r="J6" s="43">
        <f>J4/B2</f>
        <v>0.81818181818181823</v>
      </c>
      <c r="K6" s="43">
        <f>K4/B2</f>
        <v>0.72727272727272729</v>
      </c>
      <c r="L6" s="43">
        <f>L4/B2</f>
        <v>0.54545454545454541</v>
      </c>
      <c r="M6" s="43">
        <f>M4/B2</f>
        <v>0.81818181818181823</v>
      </c>
      <c r="N6" s="43">
        <f>N4/B2</f>
        <v>0.63636363636363635</v>
      </c>
      <c r="O6" s="43">
        <f>O4/B2</f>
        <v>0.72727272727272729</v>
      </c>
      <c r="P6" s="43">
        <f>P4/B2</f>
        <v>0.27272727272727271</v>
      </c>
      <c r="Q6" s="43">
        <f>Q4/B2</f>
        <v>0.45454545454545453</v>
      </c>
      <c r="R6" s="43">
        <f>R4/B2</f>
        <v>0.54545454545454541</v>
      </c>
      <c r="S6" s="43">
        <f>S4/B2</f>
        <v>0.45454545454545453</v>
      </c>
      <c r="T6" s="43">
        <f>T4/B2</f>
        <v>0.54545454545454541</v>
      </c>
      <c r="U6" s="44">
        <f>U4/B2</f>
        <v>0.18181818181818182</v>
      </c>
      <c r="V6" s="40"/>
    </row>
    <row r="7" spans="1:22" s="50" customFormat="1" ht="15" thickBot="1" x14ac:dyDescent="0.35">
      <c r="A7" s="45" t="s">
        <v>59</v>
      </c>
      <c r="B7" s="31" t="s">
        <v>60</v>
      </c>
      <c r="C7" s="31" t="s">
        <v>61</v>
      </c>
      <c r="D7" s="31" t="s">
        <v>62</v>
      </c>
      <c r="E7" s="46" t="s">
        <v>63</v>
      </c>
      <c r="F7" s="47" t="s">
        <v>64</v>
      </c>
      <c r="G7" s="47" t="s">
        <v>64</v>
      </c>
      <c r="H7" s="47" t="s">
        <v>64</v>
      </c>
      <c r="I7" s="47" t="s">
        <v>64</v>
      </c>
      <c r="J7" s="47" t="s">
        <v>64</v>
      </c>
      <c r="K7" s="47" t="s">
        <v>65</v>
      </c>
      <c r="L7" s="47" t="s">
        <v>66</v>
      </c>
      <c r="M7" s="47" t="s">
        <v>64</v>
      </c>
      <c r="N7" s="47" t="s">
        <v>64</v>
      </c>
      <c r="O7" s="47" t="s">
        <v>64</v>
      </c>
      <c r="P7" s="47" t="s">
        <v>67</v>
      </c>
      <c r="Q7" s="47" t="s">
        <v>65</v>
      </c>
      <c r="R7" s="47" t="s">
        <v>64</v>
      </c>
      <c r="S7" s="47" t="s">
        <v>64</v>
      </c>
      <c r="T7" s="47" t="s">
        <v>64</v>
      </c>
      <c r="U7" s="48" t="s">
        <v>67</v>
      </c>
      <c r="V7" s="49" t="s">
        <v>68</v>
      </c>
    </row>
    <row r="8" spans="1:22" x14ac:dyDescent="0.3">
      <c r="A8" s="1" t="s">
        <v>69</v>
      </c>
      <c r="B8" s="1" t="s">
        <v>70</v>
      </c>
      <c r="C8" s="1" t="s">
        <v>71</v>
      </c>
      <c r="D8" s="54">
        <v>45048</v>
      </c>
      <c r="E8" s="51" t="s">
        <v>72</v>
      </c>
      <c r="F8" s="1">
        <v>1</v>
      </c>
      <c r="G8" s="1">
        <v>1</v>
      </c>
      <c r="H8" s="1">
        <v>0</v>
      </c>
      <c r="I8" s="1">
        <v>1</v>
      </c>
      <c r="J8" s="1">
        <v>0</v>
      </c>
      <c r="K8">
        <v>2</v>
      </c>
      <c r="L8">
        <v>1</v>
      </c>
      <c r="M8">
        <v>1</v>
      </c>
      <c r="N8">
        <v>0</v>
      </c>
      <c r="O8">
        <v>0</v>
      </c>
      <c r="P8">
        <v>1</v>
      </c>
      <c r="Q8">
        <v>2</v>
      </c>
      <c r="R8">
        <v>1</v>
      </c>
      <c r="S8">
        <v>0</v>
      </c>
      <c r="T8">
        <v>0</v>
      </c>
      <c r="U8" s="52">
        <v>1</v>
      </c>
      <c r="V8" t="s">
        <v>73</v>
      </c>
    </row>
    <row r="9" spans="1:22" x14ac:dyDescent="0.3">
      <c r="A9" s="1" t="s">
        <v>74</v>
      </c>
      <c r="B9" s="1" t="s">
        <v>75</v>
      </c>
      <c r="C9" s="1" t="s">
        <v>71</v>
      </c>
      <c r="D9" s="54">
        <v>45048</v>
      </c>
      <c r="E9" s="51"/>
      <c r="F9" s="1">
        <v>1</v>
      </c>
      <c r="G9" s="1">
        <v>1</v>
      </c>
      <c r="H9" s="1">
        <v>1</v>
      </c>
      <c r="I9" s="1">
        <v>1</v>
      </c>
      <c r="J9" s="1">
        <v>1</v>
      </c>
      <c r="K9">
        <v>4</v>
      </c>
      <c r="L9" s="1">
        <v>4</v>
      </c>
      <c r="M9" s="1">
        <v>1</v>
      </c>
      <c r="N9" s="1">
        <v>1</v>
      </c>
      <c r="O9">
        <v>1</v>
      </c>
      <c r="P9">
        <v>1</v>
      </c>
      <c r="Q9">
        <v>3</v>
      </c>
      <c r="R9">
        <v>0</v>
      </c>
      <c r="S9">
        <v>0</v>
      </c>
      <c r="T9">
        <v>1</v>
      </c>
      <c r="U9" s="52">
        <v>2</v>
      </c>
      <c r="V9" t="s">
        <v>76</v>
      </c>
    </row>
    <row r="10" spans="1:22" x14ac:dyDescent="0.3">
      <c r="A10" s="1" t="s">
        <v>77</v>
      </c>
      <c r="B10" s="1" t="s">
        <v>78</v>
      </c>
      <c r="C10" s="1" t="s">
        <v>71</v>
      </c>
      <c r="D10" s="54">
        <v>45048</v>
      </c>
      <c r="F10" s="1">
        <v>1</v>
      </c>
      <c r="G10" s="1">
        <v>1</v>
      </c>
      <c r="H10" s="1">
        <v>1</v>
      </c>
      <c r="I10" s="1">
        <v>0</v>
      </c>
      <c r="J10" s="1">
        <v>1</v>
      </c>
      <c r="K10">
        <v>2</v>
      </c>
      <c r="L10">
        <v>2</v>
      </c>
      <c r="M10">
        <v>1</v>
      </c>
      <c r="N10">
        <v>0</v>
      </c>
      <c r="O10">
        <v>1</v>
      </c>
      <c r="P10">
        <v>1</v>
      </c>
      <c r="Q10">
        <v>2</v>
      </c>
      <c r="R10">
        <v>0</v>
      </c>
      <c r="S10">
        <v>0</v>
      </c>
      <c r="T10">
        <v>1</v>
      </c>
      <c r="U10" s="52">
        <v>2</v>
      </c>
      <c r="V10" t="s">
        <v>79</v>
      </c>
    </row>
    <row r="11" spans="1:22" x14ac:dyDescent="0.3">
      <c r="A11" s="1" t="s">
        <v>80</v>
      </c>
      <c r="B11" s="1" t="s">
        <v>81</v>
      </c>
      <c r="C11" s="1" t="s">
        <v>71</v>
      </c>
      <c r="D11" s="54">
        <v>45048</v>
      </c>
      <c r="E11" s="51" t="s">
        <v>82</v>
      </c>
      <c r="F11" s="1">
        <v>1</v>
      </c>
      <c r="G11" s="1">
        <v>1</v>
      </c>
      <c r="H11" s="1">
        <v>1</v>
      </c>
      <c r="I11" s="1">
        <v>1</v>
      </c>
      <c r="J11" s="1">
        <v>1</v>
      </c>
      <c r="K11">
        <v>4</v>
      </c>
      <c r="L11">
        <v>0</v>
      </c>
      <c r="M11">
        <v>0</v>
      </c>
      <c r="N11">
        <v>0</v>
      </c>
      <c r="O11">
        <v>0</v>
      </c>
      <c r="P11">
        <v>0</v>
      </c>
      <c r="Q11">
        <v>2</v>
      </c>
      <c r="R11">
        <v>0</v>
      </c>
      <c r="S11">
        <v>0</v>
      </c>
      <c r="T11">
        <v>0</v>
      </c>
      <c r="U11" s="52">
        <v>0</v>
      </c>
      <c r="V11" t="s">
        <v>83</v>
      </c>
    </row>
    <row r="12" spans="1:22" x14ac:dyDescent="0.3">
      <c r="A12" s="1" t="s">
        <v>84</v>
      </c>
      <c r="B12" s="1" t="s">
        <v>85</v>
      </c>
      <c r="C12" s="1" t="s">
        <v>71</v>
      </c>
      <c r="D12" s="54">
        <v>45048</v>
      </c>
      <c r="E12" s="51"/>
      <c r="F12" s="1">
        <v>1</v>
      </c>
      <c r="G12" s="1">
        <v>1</v>
      </c>
      <c r="H12" s="1">
        <v>1</v>
      </c>
      <c r="I12" s="1">
        <v>1</v>
      </c>
      <c r="J12" s="1">
        <v>1</v>
      </c>
      <c r="K12">
        <v>5</v>
      </c>
      <c r="L12">
        <v>4</v>
      </c>
      <c r="M12">
        <v>1</v>
      </c>
      <c r="N12">
        <v>1</v>
      </c>
      <c r="O12">
        <v>1</v>
      </c>
      <c r="P12">
        <v>2</v>
      </c>
      <c r="Q12">
        <v>5</v>
      </c>
      <c r="R12">
        <v>0</v>
      </c>
      <c r="S12">
        <v>0</v>
      </c>
      <c r="T12">
        <v>0</v>
      </c>
      <c r="U12" s="52">
        <v>1</v>
      </c>
      <c r="V12" t="s">
        <v>86</v>
      </c>
    </row>
    <row r="13" spans="1:22" x14ac:dyDescent="0.3">
      <c r="A13" s="1" t="s">
        <v>87</v>
      </c>
      <c r="B13" s="1" t="s">
        <v>88</v>
      </c>
      <c r="C13" s="1" t="s">
        <v>71</v>
      </c>
      <c r="D13" s="54">
        <v>45048</v>
      </c>
      <c r="E13" s="51" t="s">
        <v>89</v>
      </c>
      <c r="F13" s="1">
        <v>1</v>
      </c>
      <c r="G13" s="1">
        <v>1</v>
      </c>
      <c r="H13" s="1">
        <v>1</v>
      </c>
      <c r="I13" s="1">
        <v>1</v>
      </c>
      <c r="J13" s="1">
        <v>1</v>
      </c>
      <c r="K13">
        <v>4</v>
      </c>
      <c r="L13">
        <v>4</v>
      </c>
      <c r="M13">
        <v>1</v>
      </c>
      <c r="N13">
        <v>1</v>
      </c>
      <c r="O13">
        <v>1</v>
      </c>
      <c r="P13">
        <v>1</v>
      </c>
      <c r="Q13">
        <v>5</v>
      </c>
      <c r="R13">
        <v>1</v>
      </c>
      <c r="S13">
        <v>1</v>
      </c>
      <c r="T13">
        <v>1</v>
      </c>
      <c r="U13" s="52">
        <v>2</v>
      </c>
      <c r="V13" t="s">
        <v>90</v>
      </c>
    </row>
    <row r="14" spans="1:22" x14ac:dyDescent="0.3">
      <c r="A14" s="1" t="s">
        <v>91</v>
      </c>
      <c r="B14" s="1" t="s">
        <v>92</v>
      </c>
      <c r="C14" s="1" t="s">
        <v>71</v>
      </c>
      <c r="D14" s="54">
        <v>45054</v>
      </c>
      <c r="E14" s="51"/>
      <c r="F14" s="1">
        <v>1</v>
      </c>
      <c r="G14" s="1">
        <v>1</v>
      </c>
      <c r="H14" s="1">
        <v>1</v>
      </c>
      <c r="I14" s="1">
        <v>1</v>
      </c>
      <c r="J14" s="1">
        <v>1</v>
      </c>
      <c r="K14">
        <v>4</v>
      </c>
      <c r="L14" s="1">
        <v>4</v>
      </c>
      <c r="M14">
        <v>1</v>
      </c>
      <c r="N14">
        <v>1</v>
      </c>
      <c r="O14">
        <v>1</v>
      </c>
      <c r="P14">
        <v>3</v>
      </c>
      <c r="Q14">
        <v>5</v>
      </c>
      <c r="R14">
        <v>1</v>
      </c>
      <c r="S14">
        <v>1</v>
      </c>
      <c r="T14">
        <v>1</v>
      </c>
      <c r="U14" s="52">
        <v>3</v>
      </c>
      <c r="V14" t="s">
        <v>93</v>
      </c>
    </row>
    <row r="15" spans="1:22" x14ac:dyDescent="0.3">
      <c r="A15" s="1" t="s">
        <v>94</v>
      </c>
      <c r="B15" s="1" t="s">
        <v>95</v>
      </c>
      <c r="C15" s="1" t="s">
        <v>71</v>
      </c>
      <c r="D15" s="54">
        <v>45054</v>
      </c>
      <c r="E15" s="51"/>
      <c r="F15">
        <v>1</v>
      </c>
      <c r="G15" s="1">
        <v>1</v>
      </c>
      <c r="H15">
        <v>1</v>
      </c>
      <c r="I15">
        <v>1</v>
      </c>
      <c r="J15">
        <v>1</v>
      </c>
      <c r="K15">
        <v>5</v>
      </c>
      <c r="L15">
        <v>4</v>
      </c>
      <c r="M15">
        <v>1</v>
      </c>
      <c r="N15">
        <v>1</v>
      </c>
      <c r="O15">
        <v>1</v>
      </c>
      <c r="P15">
        <v>3</v>
      </c>
      <c r="Q15">
        <v>5</v>
      </c>
      <c r="R15">
        <v>1</v>
      </c>
      <c r="S15">
        <v>1</v>
      </c>
      <c r="T15">
        <v>1</v>
      </c>
      <c r="U15" s="52">
        <v>3</v>
      </c>
      <c r="V15" t="s">
        <v>96</v>
      </c>
    </row>
    <row r="16" spans="1:22" x14ac:dyDescent="0.3">
      <c r="A16" s="1" t="s">
        <v>97</v>
      </c>
      <c r="B16" s="1" t="s">
        <v>98</v>
      </c>
      <c r="C16" s="1" t="s">
        <v>71</v>
      </c>
      <c r="D16" s="54">
        <v>45054</v>
      </c>
      <c r="E16" s="51"/>
      <c r="F16">
        <v>1</v>
      </c>
      <c r="G16" s="1">
        <v>1</v>
      </c>
      <c r="H16">
        <v>1</v>
      </c>
      <c r="I16" s="1">
        <v>1</v>
      </c>
      <c r="J16">
        <v>1</v>
      </c>
      <c r="K16">
        <v>5</v>
      </c>
      <c r="L16">
        <v>4</v>
      </c>
      <c r="M16">
        <v>1</v>
      </c>
      <c r="N16">
        <v>1</v>
      </c>
      <c r="O16">
        <v>1</v>
      </c>
      <c r="P16">
        <v>3</v>
      </c>
      <c r="Q16">
        <v>4</v>
      </c>
      <c r="R16">
        <v>1</v>
      </c>
      <c r="S16">
        <v>1</v>
      </c>
      <c r="T16">
        <v>1</v>
      </c>
      <c r="U16" s="52">
        <v>2</v>
      </c>
      <c r="V16" t="s">
        <v>99</v>
      </c>
    </row>
    <row r="17" spans="1:22" x14ac:dyDescent="0.3">
      <c r="A17" s="1" t="s">
        <v>100</v>
      </c>
      <c r="B17" s="1" t="s">
        <v>101</v>
      </c>
      <c r="C17" s="1" t="s">
        <v>71</v>
      </c>
      <c r="D17" s="54">
        <v>45044</v>
      </c>
      <c r="E17" s="51" t="s">
        <v>102</v>
      </c>
      <c r="F17" t="s">
        <v>103</v>
      </c>
      <c r="G17" t="s">
        <v>103</v>
      </c>
      <c r="H17" t="s">
        <v>103</v>
      </c>
      <c r="I17" t="s">
        <v>103</v>
      </c>
      <c r="J17" t="s">
        <v>103</v>
      </c>
      <c r="K17" t="s">
        <v>103</v>
      </c>
      <c r="L17" t="s">
        <v>103</v>
      </c>
      <c r="M17" t="s">
        <v>103</v>
      </c>
      <c r="N17" t="s">
        <v>103</v>
      </c>
      <c r="O17" t="s">
        <v>103</v>
      </c>
      <c r="P17" t="s">
        <v>103</v>
      </c>
      <c r="Q17" t="s">
        <v>103</v>
      </c>
      <c r="R17" t="s">
        <v>103</v>
      </c>
      <c r="S17" t="s">
        <v>103</v>
      </c>
      <c r="T17" t="s">
        <v>103</v>
      </c>
      <c r="U17" s="52" t="s">
        <v>103</v>
      </c>
      <c r="V17" t="s">
        <v>104</v>
      </c>
    </row>
    <row r="18" spans="1:22" x14ac:dyDescent="0.3">
      <c r="A18" s="1" t="s">
        <v>105</v>
      </c>
      <c r="B18" s="1" t="s">
        <v>106</v>
      </c>
      <c r="C18" s="1" t="s">
        <v>71</v>
      </c>
      <c r="D18" s="54">
        <v>45044</v>
      </c>
      <c r="E18" s="51"/>
      <c r="F18">
        <v>1</v>
      </c>
      <c r="G18" s="1">
        <v>1</v>
      </c>
      <c r="H18">
        <v>1</v>
      </c>
      <c r="I18">
        <v>1</v>
      </c>
      <c r="J18">
        <v>1</v>
      </c>
      <c r="K18">
        <v>4</v>
      </c>
      <c r="L18">
        <v>3</v>
      </c>
      <c r="M18">
        <v>1</v>
      </c>
      <c r="N18">
        <v>1</v>
      </c>
      <c r="O18">
        <v>1</v>
      </c>
      <c r="P18">
        <v>2</v>
      </c>
      <c r="Q18">
        <v>3</v>
      </c>
      <c r="R18">
        <v>1</v>
      </c>
      <c r="S18">
        <v>1</v>
      </c>
      <c r="T18">
        <v>0</v>
      </c>
      <c r="U18" s="52">
        <v>2</v>
      </c>
      <c r="V18" t="s">
        <v>107</v>
      </c>
    </row>
    <row r="19" spans="1:22" x14ac:dyDescent="0.3">
      <c r="A19" s="1"/>
      <c r="B19" s="1"/>
      <c r="C19" s="1"/>
      <c r="D19" s="1"/>
      <c r="E19" s="51"/>
      <c r="F19" s="1"/>
      <c r="G19" s="1"/>
      <c r="H19" s="1"/>
      <c r="I19" s="1"/>
      <c r="J19" s="1"/>
    </row>
    <row r="20" spans="1:22" x14ac:dyDescent="0.3">
      <c r="A20" s="1"/>
      <c r="B20" s="1"/>
      <c r="C20" s="1"/>
      <c r="D20" s="1"/>
      <c r="E20" s="51"/>
      <c r="F20" s="1"/>
      <c r="G20" s="1"/>
      <c r="H20" s="1"/>
      <c r="I20" s="1"/>
      <c r="J20" s="1"/>
    </row>
    <row r="21" spans="1:22" x14ac:dyDescent="0.3">
      <c r="A21" s="1"/>
      <c r="B21" s="1"/>
      <c r="C21" s="1"/>
      <c r="D21" s="1"/>
      <c r="E21" s="51"/>
      <c r="F21" s="1"/>
      <c r="G21" s="1"/>
      <c r="H21" s="1"/>
      <c r="I21" s="1"/>
      <c r="J21" s="1"/>
    </row>
    <row r="22" spans="1:22" x14ac:dyDescent="0.3">
      <c r="A22" s="1"/>
      <c r="B22" s="1"/>
      <c r="C22" s="1"/>
      <c r="D22" s="1"/>
      <c r="E22" s="51"/>
      <c r="F22" s="1"/>
      <c r="G22" s="1"/>
      <c r="H22" s="1"/>
      <c r="I22" s="1"/>
      <c r="J22" s="1"/>
    </row>
    <row r="23" spans="1:22" x14ac:dyDescent="0.3">
      <c r="A23" s="1"/>
      <c r="B23" s="1"/>
      <c r="C23" s="1"/>
      <c r="D23" s="1"/>
      <c r="E23" s="51"/>
      <c r="F23" s="1"/>
      <c r="G23" s="1"/>
      <c r="H23" s="1"/>
      <c r="I23" s="1"/>
      <c r="J23" s="1"/>
    </row>
    <row r="24" spans="1:22" x14ac:dyDescent="0.3">
      <c r="A24" s="1"/>
      <c r="B24" s="1"/>
      <c r="C24" s="1"/>
      <c r="D24" s="1"/>
      <c r="E24" s="51"/>
      <c r="F24" s="1"/>
      <c r="G24" s="1"/>
      <c r="H24" s="1"/>
      <c r="I24" s="1"/>
      <c r="J24" s="1"/>
    </row>
    <row r="25" spans="1:22" x14ac:dyDescent="0.3">
      <c r="A25" s="1"/>
      <c r="B25" s="1"/>
      <c r="C25" s="1"/>
      <c r="D25" s="1"/>
      <c r="E25" s="51"/>
      <c r="F25" s="1"/>
      <c r="G25" s="1"/>
      <c r="H25" s="1"/>
      <c r="I25" s="1"/>
      <c r="J25" s="1"/>
    </row>
    <row r="26" spans="1:22" x14ac:dyDescent="0.3">
      <c r="A26" s="1"/>
      <c r="B26" s="1"/>
      <c r="C26" s="1"/>
      <c r="D26" s="1"/>
      <c r="E26" s="51"/>
      <c r="F26" s="1"/>
      <c r="G26" s="1"/>
      <c r="H26" s="1"/>
      <c r="I26" s="1"/>
      <c r="J26" s="1"/>
    </row>
    <row r="27" spans="1:22" x14ac:dyDescent="0.3">
      <c r="A27" s="1"/>
      <c r="B27" s="1"/>
      <c r="C27" s="1"/>
      <c r="D27" s="1"/>
      <c r="E27" s="51"/>
      <c r="F27" s="1"/>
      <c r="G27" s="1"/>
      <c r="H27" s="1"/>
      <c r="I27" s="1"/>
      <c r="J27" s="1"/>
    </row>
    <row r="28" spans="1:22" x14ac:dyDescent="0.3">
      <c r="A28" s="1"/>
      <c r="B28" s="1"/>
      <c r="C28" s="1"/>
      <c r="D28" s="1"/>
      <c r="E28" s="51"/>
      <c r="F28" s="1"/>
      <c r="G28" s="1"/>
      <c r="H28" s="1"/>
      <c r="I28" s="1"/>
      <c r="J28" s="1"/>
    </row>
    <row r="29" spans="1:22" x14ac:dyDescent="0.3">
      <c r="A29" s="1"/>
      <c r="B29" s="1"/>
      <c r="C29" s="1"/>
      <c r="D29" s="1"/>
      <c r="E29" s="51"/>
      <c r="F29" s="1"/>
      <c r="G29" s="1"/>
      <c r="H29" s="1"/>
      <c r="I29" s="1"/>
      <c r="J29" s="1"/>
    </row>
    <row r="30" spans="1:22" x14ac:dyDescent="0.3">
      <c r="A30" s="1"/>
      <c r="B30" s="1"/>
      <c r="C30" s="1"/>
      <c r="D30" s="1"/>
      <c r="E30" s="51"/>
      <c r="F30" s="1"/>
      <c r="G30" s="1"/>
      <c r="H30" s="1"/>
      <c r="I30" s="1"/>
      <c r="J30" s="1"/>
    </row>
    <row r="31" spans="1:22" x14ac:dyDescent="0.3">
      <c r="A31" s="1"/>
      <c r="B31" s="1"/>
      <c r="C31" s="1"/>
      <c r="D31" s="1"/>
      <c r="E31" s="51"/>
      <c r="F31" s="1"/>
      <c r="G31" s="1"/>
      <c r="H31" s="1"/>
      <c r="I31" s="1"/>
      <c r="J31" s="1"/>
    </row>
    <row r="32" spans="1:22"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67" spans="7:7" x14ac:dyDescent="0.3">
      <c r="G67">
        <v>0</v>
      </c>
    </row>
    <row r="70" spans="7:7" x14ac:dyDescent="0.3">
      <c r="G70">
        <v>1</v>
      </c>
    </row>
  </sheetData>
  <mergeCells count="1">
    <mergeCell ref="A4:D6"/>
  </mergeCells>
  <conditionalFormatting sqref="F6:U6">
    <cfRule type="cellIs" dxfId="474" priority="2" operator="between">
      <formula>0.8</formula>
      <formula>1</formula>
    </cfRule>
    <cfRule type="cellIs" dxfId="473" priority="3" operator="between">
      <formula>0</formula>
      <formula>0.79</formula>
    </cfRule>
  </conditionalFormatting>
  <conditionalFormatting sqref="F8:U51">
    <cfRule type="containsText" dxfId="472" priority="11" operator="containsText" text="0">
      <formula>NOT(ISERROR(SEARCH("0",F8)))</formula>
    </cfRule>
  </conditionalFormatting>
  <conditionalFormatting sqref="F17:U17 F8:J16 M8:O16 R8:T16 F18:J51 M18:O51 R18:T51">
    <cfRule type="containsText" dxfId="471" priority="10" operator="containsText" text="1">
      <formula>NOT(ISERROR(SEARCH("1",F8)))</formula>
    </cfRule>
  </conditionalFormatting>
  <conditionalFormatting sqref="K8:K18 Q8:Q18">
    <cfRule type="containsText" dxfId="470" priority="1" operator="containsText" text="4">
      <formula>NOT(ISERROR(SEARCH("4",K8)))</formula>
    </cfRule>
  </conditionalFormatting>
  <conditionalFormatting sqref="K8:K51 Q8:Q51">
    <cfRule type="containsText" dxfId="469" priority="4" operator="containsText" text="5">
      <formula>NOT(ISERROR(SEARCH("5",K8)))</formula>
    </cfRule>
  </conditionalFormatting>
  <conditionalFormatting sqref="K8:L51 Q8:Q51">
    <cfRule type="containsText" dxfId="468" priority="7" operator="containsText" text="3">
      <formula>NOT(ISERROR(SEARCH("3",K8)))</formula>
    </cfRule>
  </conditionalFormatting>
  <conditionalFormatting sqref="L8:L51">
    <cfRule type="containsText" dxfId="467" priority="5" operator="containsText" text="4">
      <formula>NOT(ISERROR(SEARCH("4",L8)))</formula>
    </cfRule>
  </conditionalFormatting>
  <conditionalFormatting sqref="P8:P51 U8:U51">
    <cfRule type="containsText" dxfId="466" priority="6" operator="containsText" text="3">
      <formula>NOT(ISERROR(SEARCH("3",P8)))</formula>
    </cfRule>
  </conditionalFormatting>
  <conditionalFormatting sqref="P8:Q51 U8:U51 K8:L51">
    <cfRule type="containsText" dxfId="465" priority="8" operator="containsText" text="2">
      <formula>NOT(ISERROR(SEARCH("2",K8)))</formula>
    </cfRule>
    <cfRule type="containsText" dxfId="464" priority="9" operator="containsText" text="1">
      <formula>NOT(ISERROR(SEARCH("1",K8)))</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3DD7E-F975-4A59-9160-923BC433C05A}">
  <dimension ref="A1:W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9" width="6.21875" customWidth="1"/>
    <col min="10" max="11" width="12.5546875" customWidth="1"/>
    <col min="12" max="12" width="9.77734375" customWidth="1"/>
    <col min="13" max="13" width="11.21875" customWidth="1"/>
    <col min="14" max="14" width="10.77734375" customWidth="1"/>
    <col min="15" max="15" width="10.21875" customWidth="1"/>
    <col min="16" max="17" width="12.5546875" customWidth="1"/>
    <col min="18" max="18" width="12.21875" customWidth="1"/>
    <col min="19" max="20" width="10.77734375" customWidth="1"/>
    <col min="21" max="21" width="10" customWidth="1"/>
    <col min="22" max="22" width="12.5546875" style="52" customWidth="1"/>
    <col min="23" max="23" width="60.44140625" customWidth="1"/>
  </cols>
  <sheetData>
    <row r="1" spans="1:23" s="29" customFormat="1" ht="21" x14ac:dyDescent="0.4">
      <c r="A1" s="22" t="s">
        <v>191</v>
      </c>
      <c r="B1" s="23" t="s">
        <v>190</v>
      </c>
      <c r="C1" s="23" t="s">
        <v>189</v>
      </c>
      <c r="D1" s="23"/>
      <c r="E1" s="24"/>
      <c r="F1" s="25"/>
      <c r="G1" s="25"/>
      <c r="H1" s="25"/>
      <c r="I1" s="25"/>
      <c r="J1" s="26"/>
      <c r="K1" s="26"/>
      <c r="L1" s="26"/>
      <c r="M1" s="26"/>
      <c r="N1" s="26"/>
      <c r="O1" s="26"/>
      <c r="P1" s="26"/>
      <c r="Q1" s="26"/>
      <c r="R1" s="26"/>
      <c r="S1" s="26"/>
      <c r="T1" s="26"/>
      <c r="U1" s="26"/>
      <c r="V1" s="27"/>
      <c r="W1" s="28"/>
    </row>
    <row r="2" spans="1:23" s="36" customFormat="1" ht="18" x14ac:dyDescent="0.35">
      <c r="A2" s="30" t="s">
        <v>38</v>
      </c>
      <c r="B2" s="31">
        <f>COUNTIF(A8:A51, "*")</f>
        <v>1</v>
      </c>
      <c r="C2" s="32"/>
      <c r="D2" s="32"/>
      <c r="E2" s="33"/>
      <c r="F2" s="6"/>
      <c r="G2" s="6"/>
      <c r="H2" s="6"/>
      <c r="I2" s="6"/>
      <c r="J2" s="7" t="s">
        <v>39</v>
      </c>
      <c r="K2" s="7" t="s">
        <v>40</v>
      </c>
      <c r="L2" s="7" t="s">
        <v>41</v>
      </c>
      <c r="M2" s="7" t="s">
        <v>41</v>
      </c>
      <c r="N2" s="7" t="s">
        <v>41</v>
      </c>
      <c r="O2" s="7" t="s">
        <v>41</v>
      </c>
      <c r="P2" s="7"/>
      <c r="Q2" s="7"/>
      <c r="R2" s="7" t="s">
        <v>42</v>
      </c>
      <c r="S2" s="7" t="s">
        <v>42</v>
      </c>
      <c r="T2" s="7" t="s">
        <v>42</v>
      </c>
      <c r="U2" s="7" t="s">
        <v>42</v>
      </c>
      <c r="V2" s="34"/>
      <c r="W2" s="35"/>
    </row>
    <row r="3" spans="1:23" s="68" customFormat="1" ht="18.45" customHeight="1" x14ac:dyDescent="0.35">
      <c r="A3" s="67"/>
      <c r="B3" s="67"/>
      <c r="E3" s="69"/>
      <c r="F3" s="70" t="s">
        <v>188</v>
      </c>
      <c r="G3" s="70" t="s">
        <v>187</v>
      </c>
      <c r="H3" s="70" t="s">
        <v>186</v>
      </c>
      <c r="I3" s="70" t="s">
        <v>185</v>
      </c>
      <c r="J3" s="70" t="s">
        <v>184</v>
      </c>
      <c r="K3" s="70" t="s">
        <v>48</v>
      </c>
      <c r="L3" s="70" t="s">
        <v>183</v>
      </c>
      <c r="M3" s="70" t="s">
        <v>182</v>
      </c>
      <c r="N3" s="70" t="s">
        <v>181</v>
      </c>
      <c r="O3" s="70" t="s">
        <v>180</v>
      </c>
      <c r="P3" s="70" t="s">
        <v>52</v>
      </c>
      <c r="Q3" s="70" t="s">
        <v>53</v>
      </c>
      <c r="R3" s="70" t="s">
        <v>183</v>
      </c>
      <c r="S3" s="70" t="s">
        <v>182</v>
      </c>
      <c r="T3" s="70" t="s">
        <v>181</v>
      </c>
      <c r="U3" s="70" t="s">
        <v>180</v>
      </c>
      <c r="V3" s="71" t="s">
        <v>54</v>
      </c>
      <c r="W3" s="67"/>
    </row>
    <row r="4" spans="1:23" s="40" customFormat="1" ht="15.6" x14ac:dyDescent="0.3">
      <c r="A4" s="76" t="s">
        <v>55</v>
      </c>
      <c r="B4" s="76"/>
      <c r="C4" s="76"/>
      <c r="D4" s="76"/>
      <c r="E4" s="55" t="s">
        <v>56</v>
      </c>
      <c r="F4" s="40">
        <f>COUNTIF(F8:F51,"=2")</f>
        <v>0</v>
      </c>
      <c r="G4" s="40">
        <f>COUNTIF(G8:G51,"=2")</f>
        <v>0</v>
      </c>
      <c r="H4" s="40">
        <f>COUNTIF(H8:H51,"=1")</f>
        <v>0</v>
      </c>
      <c r="I4" s="40">
        <f>COUNTIF(I8:I51,"=1")</f>
        <v>0</v>
      </c>
      <c r="J4" s="40">
        <f>COUNTIFS(J8:J51, "&gt;4", J8:J51, "&lt;7")</f>
        <v>0</v>
      </c>
      <c r="K4" s="40">
        <f>COUNTIFS(K8:K51, "&gt;4", K8:K51, "&lt;7")</f>
        <v>0</v>
      </c>
      <c r="L4" s="40">
        <f>COUNTIF(L8:L51, "=1")</f>
        <v>0</v>
      </c>
      <c r="M4" s="40">
        <f>COUNTIF(M8:M51, "=1")</f>
        <v>0</v>
      </c>
      <c r="N4" s="40">
        <f>COUNTIF(N8:N51, "=1")</f>
        <v>0</v>
      </c>
      <c r="O4" s="40">
        <f>COUNTIF(O8:O51, "=1")</f>
        <v>0</v>
      </c>
      <c r="P4" s="40">
        <f>COUNTIF(P8:P51, "=3")</f>
        <v>0</v>
      </c>
      <c r="Q4" s="40">
        <f>COUNTIFS(Q8:Q51,"&gt;4", Q8:Q51,"&lt;7" )</f>
        <v>0</v>
      </c>
      <c r="R4" s="40">
        <f>COUNTIF(R8:R51, "=1")</f>
        <v>0</v>
      </c>
      <c r="S4" s="40">
        <f>COUNTIF(S8:S51, "=1")</f>
        <v>0</v>
      </c>
      <c r="T4" s="40">
        <f>COUNTIF(T8:T51, "=1")</f>
        <v>0</v>
      </c>
      <c r="U4" s="40">
        <f>COUNTIF(U8:U51, "=1")</f>
        <v>0</v>
      </c>
      <c r="V4" s="55">
        <f>COUNTIF(V8:V51, "=3")</f>
        <v>0</v>
      </c>
    </row>
    <row r="5" spans="1:23"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55">
        <f>COUNTA(V8:V51)</f>
        <v>0</v>
      </c>
    </row>
    <row r="6" spans="1:23"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9">
        <f>V4/B2</f>
        <v>0</v>
      </c>
    </row>
    <row r="7" spans="1:23" s="66" customFormat="1" x14ac:dyDescent="0.3">
      <c r="A7" s="60" t="s">
        <v>59</v>
      </c>
      <c r="B7" s="61" t="s">
        <v>60</v>
      </c>
      <c r="C7" s="61" t="s">
        <v>61</v>
      </c>
      <c r="D7" s="61" t="s">
        <v>62</v>
      </c>
      <c r="E7" s="62" t="s">
        <v>63</v>
      </c>
      <c r="F7" s="63" t="s">
        <v>127</v>
      </c>
      <c r="G7" s="63" t="s">
        <v>127</v>
      </c>
      <c r="H7" s="63" t="s">
        <v>64</v>
      </c>
      <c r="I7" s="63" t="s">
        <v>64</v>
      </c>
      <c r="J7" s="63" t="s">
        <v>117</v>
      </c>
      <c r="K7" s="63" t="s">
        <v>117</v>
      </c>
      <c r="L7" s="63" t="s">
        <v>64</v>
      </c>
      <c r="M7" s="63" t="s">
        <v>64</v>
      </c>
      <c r="N7" s="63" t="s">
        <v>64</v>
      </c>
      <c r="O7" s="63" t="s">
        <v>64</v>
      </c>
      <c r="P7" s="63" t="s">
        <v>67</v>
      </c>
      <c r="Q7" s="63" t="s">
        <v>117</v>
      </c>
      <c r="R7" s="63" t="s">
        <v>64</v>
      </c>
      <c r="S7" s="63" t="s">
        <v>64</v>
      </c>
      <c r="T7" s="63" t="s">
        <v>64</v>
      </c>
      <c r="U7" s="63" t="s">
        <v>64</v>
      </c>
      <c r="V7" s="64" t="s">
        <v>67</v>
      </c>
      <c r="W7" s="65" t="s">
        <v>68</v>
      </c>
    </row>
    <row r="8" spans="1:23" x14ac:dyDescent="0.3">
      <c r="A8" s="1" t="s">
        <v>118</v>
      </c>
      <c r="B8" s="1"/>
      <c r="C8" s="1"/>
      <c r="D8" s="1"/>
      <c r="E8" s="51"/>
      <c r="F8" s="1"/>
      <c r="G8" s="1"/>
      <c r="H8" s="1"/>
      <c r="I8" s="1"/>
      <c r="J8" s="1"/>
      <c r="K8" s="1"/>
      <c r="L8" s="1"/>
    </row>
    <row r="9" spans="1:23" x14ac:dyDescent="0.3">
      <c r="A9" s="1"/>
      <c r="B9" s="1"/>
      <c r="C9" s="1"/>
      <c r="D9" s="1"/>
      <c r="E9" s="51"/>
      <c r="F9" s="1"/>
      <c r="G9" s="1"/>
      <c r="H9" s="1"/>
      <c r="I9" s="1"/>
      <c r="L9" s="1"/>
      <c r="M9" s="1"/>
    </row>
    <row r="10" spans="1:23" x14ac:dyDescent="0.3">
      <c r="A10" s="1"/>
      <c r="B10" s="1"/>
      <c r="C10" s="1"/>
      <c r="D10" s="1"/>
      <c r="E10" s="51"/>
      <c r="F10" s="1"/>
      <c r="G10" s="1"/>
      <c r="H10" s="1"/>
      <c r="I10" s="1"/>
    </row>
    <row r="11" spans="1:23" x14ac:dyDescent="0.3">
      <c r="A11" s="1"/>
      <c r="B11" s="1"/>
      <c r="C11" s="1"/>
      <c r="D11" s="1"/>
      <c r="E11" s="51"/>
      <c r="F11" s="1"/>
      <c r="G11" s="1"/>
      <c r="H11" s="1"/>
      <c r="I11" s="1"/>
      <c r="L11" s="1"/>
      <c r="M11" s="1"/>
    </row>
    <row r="12" spans="1:23" x14ac:dyDescent="0.3">
      <c r="A12" s="1"/>
      <c r="B12" s="1"/>
      <c r="C12" s="1"/>
      <c r="D12" s="1"/>
      <c r="E12" s="51"/>
      <c r="F12" s="1"/>
      <c r="G12" s="1"/>
      <c r="H12" s="1"/>
      <c r="I12" s="1"/>
    </row>
    <row r="13" spans="1:23" x14ac:dyDescent="0.3">
      <c r="A13" s="1"/>
      <c r="B13" s="1"/>
      <c r="C13" s="1"/>
      <c r="D13" s="1"/>
      <c r="E13" s="51"/>
      <c r="F13" s="1"/>
      <c r="G13" s="1"/>
      <c r="H13" s="1"/>
      <c r="I13" s="1"/>
      <c r="L13" s="1"/>
      <c r="M13" s="1"/>
    </row>
    <row r="14" spans="1:23" x14ac:dyDescent="0.3">
      <c r="A14" s="1"/>
      <c r="B14" s="1"/>
      <c r="C14" s="1"/>
      <c r="D14" s="1"/>
      <c r="E14" s="51"/>
      <c r="F14" s="1"/>
      <c r="G14" s="1"/>
      <c r="H14" s="1"/>
      <c r="I14" s="1"/>
      <c r="J14" s="1"/>
      <c r="K14" s="1"/>
    </row>
    <row r="15" spans="1:23" x14ac:dyDescent="0.3">
      <c r="A15" s="1"/>
      <c r="B15" s="1"/>
      <c r="C15" s="1"/>
      <c r="D15" s="1"/>
      <c r="E15" s="51"/>
      <c r="F15" s="1"/>
      <c r="G15" s="1"/>
      <c r="H15" s="1"/>
      <c r="I15" s="1"/>
      <c r="J15" s="1"/>
      <c r="L15" s="1"/>
      <c r="M15" s="1"/>
    </row>
    <row r="16" spans="1:23" x14ac:dyDescent="0.3">
      <c r="A16" s="1"/>
      <c r="B16" s="1"/>
      <c r="C16" s="1"/>
      <c r="D16" s="1"/>
      <c r="E16" s="51"/>
      <c r="F16" s="1"/>
      <c r="G16" s="1"/>
      <c r="H16" s="1"/>
      <c r="I16" s="1"/>
    </row>
    <row r="17" spans="1:13" x14ac:dyDescent="0.3">
      <c r="A17" s="1"/>
      <c r="B17" s="1"/>
      <c r="C17" s="1"/>
      <c r="D17" s="1"/>
      <c r="E17" s="51"/>
      <c r="F17" s="1"/>
      <c r="G17" s="1"/>
      <c r="H17" s="1"/>
      <c r="I17" s="1"/>
      <c r="L17" s="1"/>
      <c r="M17" s="1"/>
    </row>
    <row r="18" spans="1:13" x14ac:dyDescent="0.3">
      <c r="A18" s="1"/>
      <c r="B18" s="1"/>
      <c r="C18" s="1"/>
      <c r="D18" s="1"/>
      <c r="E18" s="51"/>
      <c r="F18" s="1"/>
      <c r="G18" s="1"/>
      <c r="H18" s="1"/>
      <c r="I18" s="1"/>
    </row>
    <row r="19" spans="1:13" x14ac:dyDescent="0.3">
      <c r="A19" s="1"/>
      <c r="B19" s="1"/>
      <c r="C19" s="1"/>
      <c r="D19" s="1"/>
      <c r="E19" s="51"/>
      <c r="F19" s="1"/>
      <c r="G19" s="1"/>
      <c r="H19" s="1"/>
      <c r="I19" s="1"/>
    </row>
    <row r="20" spans="1:13" x14ac:dyDescent="0.3">
      <c r="A20" s="1"/>
      <c r="B20" s="1"/>
      <c r="C20" s="1"/>
      <c r="D20" s="1"/>
      <c r="E20" s="51"/>
      <c r="F20" s="1"/>
      <c r="G20" s="1"/>
      <c r="H20" s="1"/>
      <c r="I20" s="1"/>
    </row>
    <row r="21" spans="1:13" x14ac:dyDescent="0.3">
      <c r="A21" s="1"/>
      <c r="B21" s="1"/>
      <c r="C21" s="1"/>
      <c r="D21" s="1"/>
      <c r="E21" s="51"/>
      <c r="F21" s="1"/>
      <c r="G21" s="1"/>
      <c r="H21" s="1"/>
      <c r="I21" s="1"/>
      <c r="J21" s="1"/>
      <c r="K21" s="1"/>
    </row>
    <row r="22" spans="1:13" x14ac:dyDescent="0.3">
      <c r="A22" s="1"/>
      <c r="B22" s="1"/>
      <c r="C22" s="1"/>
      <c r="D22" s="1"/>
      <c r="E22" s="51"/>
      <c r="F22" s="1"/>
      <c r="G22" s="1"/>
      <c r="H22" s="1"/>
      <c r="I22" s="1"/>
    </row>
    <row r="23" spans="1:13" x14ac:dyDescent="0.3">
      <c r="A23" s="1"/>
      <c r="B23" s="1"/>
      <c r="C23" s="1"/>
      <c r="D23" s="1"/>
      <c r="E23" s="51"/>
      <c r="F23" s="1"/>
      <c r="G23" s="1"/>
      <c r="H23" s="1"/>
      <c r="I23" s="1"/>
    </row>
    <row r="24" spans="1:13" x14ac:dyDescent="0.3">
      <c r="A24" s="1"/>
      <c r="B24" s="1"/>
      <c r="C24" s="1"/>
      <c r="D24" s="1"/>
      <c r="E24" s="51"/>
      <c r="F24" s="1"/>
      <c r="G24" s="1"/>
      <c r="H24" s="1"/>
      <c r="I24" s="1"/>
    </row>
    <row r="25" spans="1:13" x14ac:dyDescent="0.3">
      <c r="A25" s="1"/>
      <c r="B25" s="1"/>
      <c r="C25" s="1"/>
      <c r="D25" s="1"/>
      <c r="E25" s="51"/>
      <c r="F25" s="1"/>
      <c r="G25" s="1"/>
      <c r="H25" s="1"/>
      <c r="I25" s="1"/>
    </row>
    <row r="26" spans="1:13" x14ac:dyDescent="0.3">
      <c r="A26" s="1"/>
      <c r="B26" s="1"/>
      <c r="C26" s="1"/>
      <c r="D26" s="1"/>
      <c r="E26" s="51"/>
      <c r="F26" s="1"/>
      <c r="G26" s="1"/>
      <c r="H26" s="1"/>
      <c r="I26" s="1"/>
    </row>
    <row r="27" spans="1:13" x14ac:dyDescent="0.3">
      <c r="A27" s="1"/>
      <c r="B27" s="1"/>
      <c r="C27" s="1"/>
      <c r="D27" s="1"/>
      <c r="E27" s="51"/>
      <c r="F27" s="1"/>
      <c r="G27" s="1"/>
      <c r="H27" s="1"/>
      <c r="I27" s="1"/>
    </row>
    <row r="28" spans="1:13" x14ac:dyDescent="0.3">
      <c r="A28" s="1"/>
      <c r="B28" s="1"/>
      <c r="C28" s="1"/>
      <c r="D28" s="1"/>
      <c r="E28" s="51"/>
      <c r="F28" s="1"/>
      <c r="G28" s="1"/>
      <c r="H28" s="1"/>
      <c r="I28" s="1"/>
    </row>
    <row r="29" spans="1:13" x14ac:dyDescent="0.3">
      <c r="A29" s="1"/>
      <c r="B29" s="1"/>
      <c r="C29" s="1"/>
      <c r="D29" s="1"/>
      <c r="E29" s="51"/>
      <c r="F29" s="1"/>
      <c r="G29" s="1"/>
      <c r="H29" s="1"/>
      <c r="I29" s="1"/>
    </row>
    <row r="30" spans="1:13" x14ac:dyDescent="0.3">
      <c r="A30" s="1"/>
      <c r="B30" s="1"/>
      <c r="C30" s="1"/>
      <c r="D30" s="1"/>
      <c r="E30" s="51"/>
      <c r="F30" s="1"/>
      <c r="G30" s="1"/>
      <c r="H30" s="1"/>
      <c r="I30" s="1"/>
    </row>
    <row r="31" spans="1:13" x14ac:dyDescent="0.3">
      <c r="A31" s="1"/>
      <c r="B31" s="1"/>
      <c r="C31" s="1"/>
      <c r="D31" s="1"/>
      <c r="E31" s="51"/>
      <c r="F31" s="1"/>
      <c r="G31" s="1"/>
      <c r="H31" s="1"/>
      <c r="I31" s="1"/>
    </row>
    <row r="32" spans="1:13" x14ac:dyDescent="0.3">
      <c r="A32" s="1"/>
      <c r="B32" s="1"/>
      <c r="C32" s="1"/>
      <c r="D32" s="1"/>
      <c r="E32" s="51"/>
      <c r="F32" s="1"/>
      <c r="G32" s="1"/>
      <c r="H32" s="1"/>
      <c r="I32" s="1"/>
    </row>
    <row r="33" spans="1:9" x14ac:dyDescent="0.3">
      <c r="A33" s="1"/>
      <c r="B33" s="1"/>
      <c r="C33" s="1"/>
      <c r="D33" s="1"/>
      <c r="E33" s="51"/>
      <c r="F33" s="1"/>
      <c r="G33" s="1"/>
      <c r="H33" s="1"/>
      <c r="I33" s="1"/>
    </row>
    <row r="34" spans="1:9" ht="13.5" customHeight="1" x14ac:dyDescent="0.3">
      <c r="A34" s="1"/>
      <c r="C34" s="2"/>
      <c r="D34" s="2"/>
    </row>
    <row r="35" spans="1:9" x14ac:dyDescent="0.3">
      <c r="A35" s="1"/>
    </row>
    <row r="36" spans="1:9" x14ac:dyDescent="0.3">
      <c r="A36" s="1"/>
    </row>
    <row r="37" spans="1:9" x14ac:dyDescent="0.3">
      <c r="A37" s="1"/>
    </row>
    <row r="38" spans="1:9" x14ac:dyDescent="0.3">
      <c r="A38" s="1"/>
    </row>
    <row r="39" spans="1:9" x14ac:dyDescent="0.3">
      <c r="A39" s="1"/>
    </row>
    <row r="51" spans="5:22" s="72" customFormat="1" x14ac:dyDescent="0.3">
      <c r="E51" s="56"/>
      <c r="V51" s="56"/>
    </row>
  </sheetData>
  <mergeCells count="1">
    <mergeCell ref="A4:D6"/>
  </mergeCells>
  <conditionalFormatting sqref="A8:A51">
    <cfRule type="notContainsBlanks" dxfId="166" priority="1">
      <formula>LEN(TRIM(A8))&gt;0</formula>
    </cfRule>
    <cfRule type="expression" dxfId="165" priority="2">
      <formula>OR(ISNUMBER(F8:X8),ISTEXT(F8:X8))</formula>
    </cfRule>
  </conditionalFormatting>
  <conditionalFormatting sqref="F8:G51">
    <cfRule type="containsText" dxfId="164" priority="9" operator="containsText" text="1">
      <formula>NOT(ISERROR(SEARCH("1",F8)))</formula>
    </cfRule>
    <cfRule type="containsText" dxfId="163" priority="10" operator="containsText" text="2">
      <formula>NOT(ISERROR(SEARCH("2",F8)))</formula>
    </cfRule>
  </conditionalFormatting>
  <conditionalFormatting sqref="F8:I51">
    <cfRule type="containsText" dxfId="162" priority="12" operator="containsText" text="0">
      <formula>NOT(ISERROR(SEARCH("0",F8)))</formula>
    </cfRule>
  </conditionalFormatting>
  <conditionalFormatting sqref="F6:V6">
    <cfRule type="cellIs" dxfId="161" priority="14" operator="between">
      <formula>0.8</formula>
      <formula>1</formula>
    </cfRule>
    <cfRule type="cellIs" dxfId="160" priority="15" operator="between">
      <formula>0</formula>
      <formula>0.79</formula>
    </cfRule>
  </conditionalFormatting>
  <conditionalFormatting sqref="H8:I51">
    <cfRule type="containsText" dxfId="159" priority="11" operator="containsText" text="1">
      <formula>NOT(ISERROR(SEARCH("1",H8)))</formula>
    </cfRule>
  </conditionalFormatting>
  <conditionalFormatting sqref="J8:K51 Q8:Q51">
    <cfRule type="containsText" dxfId="158" priority="3" operator="containsText" text="6">
      <formula>NOT(ISERROR(SEARCH("6",J8)))</formula>
    </cfRule>
    <cfRule type="containsText" dxfId="157" priority="4" operator="containsText" text="5">
      <formula>NOT(ISERROR(SEARCH("5",J8)))</formula>
    </cfRule>
    <cfRule type="containsText" dxfId="156" priority="5" operator="containsText" text="4">
      <formula>NOT(ISERROR(SEARCH("4",J8)))</formula>
    </cfRule>
    <cfRule type="containsText" dxfId="155" priority="6" operator="containsText" text="3">
      <formula>NOT(ISERROR(SEARCH("3",J8)))</formula>
    </cfRule>
    <cfRule type="containsText" dxfId="154" priority="7" operator="containsText" text="2">
      <formula>NOT(ISERROR(SEARCH("2",J8)))</formula>
    </cfRule>
    <cfRule type="containsText" dxfId="153" priority="8" operator="containsText" text="1">
      <formula>NOT(ISERROR(SEARCH("1",J8)))</formula>
    </cfRule>
  </conditionalFormatting>
  <conditionalFormatting sqref="J8:V51">
    <cfRule type="containsText" dxfId="152" priority="19" operator="containsText" text="0">
      <formula>NOT(ISERROR(SEARCH("0",J8)))</formula>
    </cfRule>
  </conditionalFormatting>
  <conditionalFormatting sqref="L8:O51 R8:U51">
    <cfRule type="containsText" dxfId="151" priority="13" operator="containsText" text="1">
      <formula>NOT(ISERROR(SEARCH("1",L8)))</formula>
    </cfRule>
  </conditionalFormatting>
  <conditionalFormatting sqref="P8:P51 V8:V51">
    <cfRule type="containsText" dxfId="150" priority="16" operator="containsText" text="3">
      <formula>NOT(ISERROR(SEARCH("3",P8)))</formula>
    </cfRule>
  </conditionalFormatting>
  <conditionalFormatting sqref="P8:Q51 V8:V51">
    <cfRule type="containsText" dxfId="149" priority="17" operator="containsText" text="2">
      <formula>NOT(ISERROR(SEARCH("2",P8)))</formula>
    </cfRule>
    <cfRule type="containsText" dxfId="148" priority="18" operator="containsText" text="1">
      <formula>NOT(ISERROR(SEARCH("1",P8)))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V51" xr:uid="{4A959D46-2A41-48C9-BB2E-39AF20BE542C}">
      <formula1>7</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E1E0F-3663-4229-8353-899F355C41D1}">
  <dimension ref="A1:Y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11" width="6.21875" customWidth="1"/>
    <col min="12" max="13" width="12.5546875" customWidth="1"/>
    <col min="14" max="14" width="9.77734375" customWidth="1"/>
    <col min="15" max="15" width="10.21875" customWidth="1"/>
    <col min="16" max="16" width="14.21875" customWidth="1"/>
    <col min="17" max="17" width="10.77734375" customWidth="1"/>
    <col min="18" max="19" width="12.5546875" customWidth="1"/>
    <col min="20" max="20" width="9.21875" customWidth="1"/>
    <col min="21" max="21" width="10" customWidth="1"/>
    <col min="22" max="23" width="12.21875" customWidth="1"/>
    <col min="24" max="24" width="12.5546875" style="52" customWidth="1"/>
    <col min="25" max="25" width="60.44140625" customWidth="1"/>
  </cols>
  <sheetData>
    <row r="1" spans="1:25" s="29" customFormat="1" ht="21" x14ac:dyDescent="0.4">
      <c r="A1" s="22" t="s">
        <v>179</v>
      </c>
      <c r="B1" s="79" t="s">
        <v>178</v>
      </c>
      <c r="C1" s="23" t="s">
        <v>177</v>
      </c>
      <c r="D1" s="23"/>
      <c r="E1" s="24"/>
      <c r="F1" s="25"/>
      <c r="G1" s="25"/>
      <c r="H1" s="25"/>
      <c r="I1" s="25"/>
      <c r="J1" s="25"/>
      <c r="K1" s="25"/>
      <c r="L1" s="26"/>
      <c r="M1" s="26"/>
      <c r="N1" s="26"/>
      <c r="O1" s="26"/>
      <c r="P1" s="26"/>
      <c r="Q1" s="26"/>
      <c r="R1" s="26"/>
      <c r="S1" s="26"/>
      <c r="T1" s="26"/>
      <c r="U1" s="26"/>
      <c r="V1" s="26"/>
      <c r="W1" s="26"/>
      <c r="X1" s="27"/>
      <c r="Y1" s="28"/>
    </row>
    <row r="2" spans="1:25" s="36" customFormat="1" ht="18" x14ac:dyDescent="0.35">
      <c r="A2" s="30" t="s">
        <v>38</v>
      </c>
      <c r="B2" s="31">
        <f>COUNTIF(A8:A51, "*")</f>
        <v>1</v>
      </c>
      <c r="C2" s="32"/>
      <c r="D2" s="32"/>
      <c r="E2" s="33"/>
      <c r="F2" s="5"/>
      <c r="G2" s="6"/>
      <c r="H2" s="6"/>
      <c r="I2" s="6"/>
      <c r="J2" s="6"/>
      <c r="K2" s="6"/>
      <c r="L2" s="7" t="s">
        <v>39</v>
      </c>
      <c r="M2" s="7" t="s">
        <v>40</v>
      </c>
      <c r="N2" s="7" t="s">
        <v>41</v>
      </c>
      <c r="O2" s="7" t="s">
        <v>41</v>
      </c>
      <c r="P2" s="7" t="s">
        <v>41</v>
      </c>
      <c r="Q2" s="7" t="s">
        <v>41</v>
      </c>
      <c r="R2" s="7"/>
      <c r="S2" s="7"/>
      <c r="T2" s="7" t="s">
        <v>42</v>
      </c>
      <c r="U2" s="7" t="s">
        <v>42</v>
      </c>
      <c r="V2" s="7" t="s">
        <v>42</v>
      </c>
      <c r="W2" s="7" t="s">
        <v>42</v>
      </c>
      <c r="X2" s="34"/>
      <c r="Y2" s="35"/>
    </row>
    <row r="3" spans="1:25" s="68" customFormat="1" ht="18" x14ac:dyDescent="0.35">
      <c r="A3" s="67"/>
      <c r="B3" s="67"/>
      <c r="E3" s="69"/>
      <c r="F3" s="70" t="s">
        <v>176</v>
      </c>
      <c r="G3" s="70" t="s">
        <v>175</v>
      </c>
      <c r="H3" s="70" t="s">
        <v>174</v>
      </c>
      <c r="I3" s="70" t="s">
        <v>173</v>
      </c>
      <c r="J3" s="70" t="s">
        <v>172</v>
      </c>
      <c r="K3" s="70" t="s">
        <v>171</v>
      </c>
      <c r="L3" s="70" t="s">
        <v>48</v>
      </c>
      <c r="M3" s="78" t="s">
        <v>48</v>
      </c>
      <c r="N3" s="70" t="s">
        <v>170</v>
      </c>
      <c r="O3" s="70" t="s">
        <v>169</v>
      </c>
      <c r="P3" s="70" t="s">
        <v>168</v>
      </c>
      <c r="Q3" s="70" t="s">
        <v>167</v>
      </c>
      <c r="R3" s="70" t="s">
        <v>52</v>
      </c>
      <c r="S3" s="70" t="s">
        <v>53</v>
      </c>
      <c r="T3" s="70" t="s">
        <v>170</v>
      </c>
      <c r="U3" s="70" t="s">
        <v>169</v>
      </c>
      <c r="V3" s="70" t="s">
        <v>168</v>
      </c>
      <c r="W3" s="70" t="s">
        <v>167</v>
      </c>
      <c r="X3" s="71" t="s">
        <v>54</v>
      </c>
      <c r="Y3" s="67"/>
    </row>
    <row r="4" spans="1:25"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COUNTIF(K8:K51,"=1")</f>
        <v>0</v>
      </c>
      <c r="L4" s="40">
        <f>COUNTIFS(L8:L51, "&gt;4", L8:L51, "&lt;7")</f>
        <v>0</v>
      </c>
      <c r="M4" s="40">
        <f>COUNTIFS(M8:M51, "&gt;4", M8:M51, "&lt;7")</f>
        <v>0</v>
      </c>
      <c r="N4" s="40">
        <f>COUNTIF(N8:N51, "=1")</f>
        <v>0</v>
      </c>
      <c r="O4" s="40">
        <f>COUNTIF(O8:O51, "=1")</f>
        <v>0</v>
      </c>
      <c r="P4" s="40">
        <f>COUNTIF(P8:P51, "=1")</f>
        <v>0</v>
      </c>
      <c r="Q4" s="40">
        <f>COUNTIF(Q8:Q51, "=1")</f>
        <v>0</v>
      </c>
      <c r="R4" s="40">
        <f>COUNTIF(R8:R51, "=3")</f>
        <v>0</v>
      </c>
      <c r="S4" s="40">
        <f>COUNTIFS(S8:S51, "&gt;4", S8:S51, "&lt;7")</f>
        <v>0</v>
      </c>
      <c r="T4" s="40">
        <f>COUNTIF(T8:T51, "=1")</f>
        <v>0</v>
      </c>
      <c r="U4" s="40">
        <f>COUNTIF(U8:U51, "=1")</f>
        <v>0</v>
      </c>
      <c r="V4" s="40">
        <f>COUNTIF(V8:V51, "=1")</f>
        <v>0</v>
      </c>
      <c r="W4" s="40">
        <f>COUNTIF(W8:W51, "=1")</f>
        <v>0</v>
      </c>
      <c r="X4" s="55">
        <f>COUNTIF(X8:X51, "=3")</f>
        <v>0</v>
      </c>
    </row>
    <row r="5" spans="1:25"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40">
        <f>COUNTA(W8:W51)</f>
        <v>0</v>
      </c>
      <c r="X5" s="55">
        <f>COUNTA(X8:X51)</f>
        <v>0</v>
      </c>
    </row>
    <row r="6" spans="1:25"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8">
        <f>W4/B2</f>
        <v>0</v>
      </c>
      <c r="X6" s="59">
        <f>X4/B2</f>
        <v>0</v>
      </c>
    </row>
    <row r="7" spans="1:25" s="66" customFormat="1" x14ac:dyDescent="0.3">
      <c r="A7" s="60" t="s">
        <v>59</v>
      </c>
      <c r="B7" s="61" t="s">
        <v>60</v>
      </c>
      <c r="C7" s="61" t="s">
        <v>61</v>
      </c>
      <c r="D7" s="61" t="s">
        <v>62</v>
      </c>
      <c r="E7" s="62" t="s">
        <v>63</v>
      </c>
      <c r="F7" s="63" t="s">
        <v>64</v>
      </c>
      <c r="G7" s="63" t="s">
        <v>64</v>
      </c>
      <c r="H7" s="63" t="s">
        <v>64</v>
      </c>
      <c r="I7" s="63" t="s">
        <v>64</v>
      </c>
      <c r="J7" s="63" t="s">
        <v>64</v>
      </c>
      <c r="K7" s="63" t="s">
        <v>64</v>
      </c>
      <c r="L7" s="63" t="s">
        <v>117</v>
      </c>
      <c r="M7" s="63" t="s">
        <v>117</v>
      </c>
      <c r="N7" s="63" t="s">
        <v>64</v>
      </c>
      <c r="O7" s="63" t="s">
        <v>64</v>
      </c>
      <c r="P7" s="63" t="s">
        <v>64</v>
      </c>
      <c r="Q7" s="63" t="s">
        <v>64</v>
      </c>
      <c r="R7" s="63" t="s">
        <v>67</v>
      </c>
      <c r="S7" s="63" t="s">
        <v>117</v>
      </c>
      <c r="T7" s="63" t="s">
        <v>64</v>
      </c>
      <c r="U7" s="63" t="s">
        <v>64</v>
      </c>
      <c r="V7" s="63" t="s">
        <v>64</v>
      </c>
      <c r="W7" s="63" t="s">
        <v>64</v>
      </c>
      <c r="X7" s="64" t="s">
        <v>67</v>
      </c>
      <c r="Y7" s="65" t="s">
        <v>68</v>
      </c>
    </row>
    <row r="8" spans="1:25" x14ac:dyDescent="0.3">
      <c r="A8" s="1" t="s">
        <v>118</v>
      </c>
      <c r="B8" s="1"/>
      <c r="C8" s="1"/>
      <c r="D8" s="1"/>
      <c r="E8" s="51"/>
      <c r="F8" s="1"/>
      <c r="G8" s="1"/>
      <c r="H8" s="1"/>
      <c r="I8" s="1"/>
      <c r="J8" s="1"/>
      <c r="K8" s="1"/>
      <c r="L8" s="1"/>
      <c r="M8" s="1"/>
      <c r="N8" s="1"/>
      <c r="O8" s="1"/>
      <c r="P8" s="1"/>
      <c r="Q8" s="1"/>
      <c r="R8" s="1"/>
      <c r="S8" s="1"/>
      <c r="T8" s="1"/>
      <c r="U8" s="1"/>
      <c r="V8" s="1"/>
      <c r="W8" s="1"/>
      <c r="X8" s="51"/>
    </row>
    <row r="9" spans="1:25" x14ac:dyDescent="0.3">
      <c r="A9" s="1"/>
      <c r="B9" s="1"/>
      <c r="C9" s="1"/>
      <c r="D9" s="1"/>
      <c r="E9" s="51"/>
      <c r="F9" s="1"/>
      <c r="G9" s="1"/>
      <c r="H9" s="1"/>
      <c r="I9" s="1"/>
      <c r="J9" s="1"/>
      <c r="K9" s="1"/>
      <c r="L9" s="1"/>
      <c r="M9" s="1"/>
      <c r="N9" s="1"/>
      <c r="O9" s="1"/>
      <c r="P9" s="1"/>
      <c r="Q9" s="1"/>
      <c r="R9" s="1"/>
      <c r="S9" s="1"/>
      <c r="T9" s="1"/>
      <c r="U9" s="1"/>
      <c r="V9" s="1"/>
      <c r="W9" s="1"/>
      <c r="X9" s="51"/>
    </row>
    <row r="10" spans="1:25" x14ac:dyDescent="0.3">
      <c r="A10" s="1"/>
      <c r="B10" s="1"/>
      <c r="C10" s="1"/>
      <c r="D10" s="1"/>
      <c r="E10" s="51"/>
      <c r="F10" s="1"/>
      <c r="G10" s="1"/>
      <c r="H10" s="1"/>
      <c r="I10" s="1"/>
      <c r="J10" s="1"/>
      <c r="K10" s="1"/>
      <c r="L10" s="1"/>
      <c r="M10" s="1"/>
      <c r="N10" s="1"/>
      <c r="O10" s="1"/>
      <c r="P10" s="1"/>
      <c r="Q10" s="1"/>
      <c r="R10" s="1"/>
      <c r="S10" s="1"/>
      <c r="T10" s="1"/>
      <c r="U10" s="1"/>
      <c r="V10" s="1"/>
      <c r="W10" s="1"/>
      <c r="X10" s="51"/>
    </row>
    <row r="11" spans="1:25" x14ac:dyDescent="0.3">
      <c r="A11" s="1"/>
      <c r="B11" s="1"/>
      <c r="C11" s="1"/>
      <c r="D11" s="1"/>
      <c r="E11" s="51"/>
      <c r="F11" s="1"/>
      <c r="G11" s="1"/>
      <c r="H11" s="1"/>
      <c r="I11" s="1"/>
      <c r="J11" s="1"/>
      <c r="K11" s="1"/>
      <c r="L11" s="1"/>
      <c r="M11" s="1"/>
      <c r="N11" s="1"/>
      <c r="O11" s="1"/>
      <c r="P11" s="1"/>
      <c r="Q11" s="1"/>
      <c r="R11" s="1"/>
      <c r="S11" s="1"/>
      <c r="T11" s="1"/>
      <c r="U11" s="1"/>
      <c r="V11" s="1"/>
      <c r="W11" s="1"/>
      <c r="X11" s="51"/>
    </row>
    <row r="12" spans="1:25" x14ac:dyDescent="0.3">
      <c r="A12" s="1"/>
      <c r="B12" s="1"/>
      <c r="C12" s="1"/>
      <c r="D12" s="1"/>
      <c r="E12" s="51"/>
      <c r="F12" s="1"/>
      <c r="G12" s="1"/>
      <c r="H12" s="1"/>
      <c r="I12" s="1"/>
      <c r="J12" s="1"/>
      <c r="K12" s="1"/>
      <c r="L12" s="1"/>
      <c r="M12" s="1"/>
      <c r="N12" s="1"/>
      <c r="O12" s="1"/>
      <c r="P12" s="1"/>
      <c r="Q12" s="1"/>
      <c r="R12" s="1"/>
      <c r="S12" s="1"/>
      <c r="T12" s="1"/>
      <c r="U12" s="1"/>
      <c r="V12" s="1"/>
      <c r="W12" s="1"/>
      <c r="X12" s="51"/>
    </row>
    <row r="13" spans="1:25" x14ac:dyDescent="0.3">
      <c r="A13" s="1"/>
      <c r="B13" s="1"/>
      <c r="C13" s="1"/>
      <c r="D13" s="1"/>
      <c r="E13" s="51"/>
      <c r="F13" s="1"/>
      <c r="G13" s="1"/>
      <c r="H13" s="1"/>
      <c r="I13" s="1"/>
      <c r="J13" s="1"/>
      <c r="K13" s="1"/>
      <c r="L13" s="1"/>
      <c r="M13" s="1"/>
      <c r="N13" s="1"/>
      <c r="O13" s="1"/>
      <c r="P13" s="1"/>
      <c r="Q13" s="1"/>
      <c r="R13" s="1"/>
      <c r="S13" s="1"/>
      <c r="T13" s="1"/>
      <c r="U13" s="1"/>
      <c r="V13" s="1"/>
      <c r="W13" s="1"/>
      <c r="X13" s="51"/>
    </row>
    <row r="14" spans="1:25" x14ac:dyDescent="0.3">
      <c r="A14" s="1"/>
      <c r="B14" s="1"/>
      <c r="C14" s="1"/>
      <c r="D14" s="1"/>
      <c r="E14" s="51"/>
      <c r="F14" s="1"/>
      <c r="G14" s="1"/>
      <c r="H14" s="1"/>
      <c r="I14" s="1"/>
      <c r="J14" s="1"/>
      <c r="K14" s="1"/>
      <c r="L14" s="1"/>
      <c r="M14" s="1"/>
      <c r="N14" s="1"/>
      <c r="O14" s="1"/>
      <c r="P14" s="1"/>
      <c r="Q14" s="1"/>
      <c r="R14" s="1"/>
      <c r="S14" s="1"/>
      <c r="T14" s="1"/>
      <c r="U14" s="1"/>
      <c r="V14" s="1"/>
      <c r="W14" s="1"/>
      <c r="X14" s="51"/>
    </row>
    <row r="15" spans="1:25" x14ac:dyDescent="0.3">
      <c r="A15" s="1"/>
      <c r="B15" s="1"/>
      <c r="C15" s="1"/>
      <c r="D15" s="1"/>
      <c r="E15" s="51"/>
      <c r="F15" s="1"/>
      <c r="G15" s="1"/>
      <c r="H15" s="1"/>
      <c r="I15" s="1"/>
      <c r="J15" s="1"/>
      <c r="K15" s="1"/>
      <c r="L15" s="1"/>
      <c r="M15" s="1"/>
      <c r="N15" s="1"/>
      <c r="O15" s="1"/>
      <c r="P15" s="1"/>
      <c r="Q15" s="1"/>
      <c r="R15" s="1"/>
      <c r="S15" s="1"/>
      <c r="T15" s="1"/>
      <c r="U15" s="1"/>
      <c r="V15" s="1"/>
      <c r="W15" s="1"/>
      <c r="X15" s="51"/>
    </row>
    <row r="16" spans="1:25" x14ac:dyDescent="0.3">
      <c r="A16" s="1"/>
      <c r="B16" s="1"/>
      <c r="C16" s="1"/>
      <c r="D16" s="1"/>
      <c r="E16" s="51"/>
      <c r="F16" s="1"/>
      <c r="G16" s="1"/>
      <c r="H16" s="1"/>
      <c r="I16" s="1"/>
      <c r="J16" s="1"/>
      <c r="K16" s="1"/>
      <c r="L16" s="1"/>
      <c r="M16" s="1"/>
      <c r="N16" s="1"/>
      <c r="O16" s="1"/>
      <c r="P16" s="1"/>
      <c r="Q16" s="1"/>
      <c r="R16" s="1"/>
      <c r="S16" s="1"/>
      <c r="T16" s="1"/>
      <c r="U16" s="1"/>
      <c r="V16" s="1"/>
      <c r="W16" s="1"/>
      <c r="X16" s="51"/>
    </row>
    <row r="17" spans="1:24" x14ac:dyDescent="0.3">
      <c r="A17" s="1"/>
      <c r="B17" s="1"/>
      <c r="C17" s="1"/>
      <c r="D17" s="1"/>
      <c r="E17" s="51"/>
      <c r="F17" s="1"/>
      <c r="G17" s="1"/>
      <c r="H17" s="1"/>
      <c r="I17" s="1"/>
      <c r="J17" s="1"/>
      <c r="K17" s="1"/>
      <c r="L17" s="1"/>
      <c r="M17" s="1"/>
      <c r="N17" s="1"/>
      <c r="O17" s="1"/>
      <c r="P17" s="1"/>
      <c r="Q17" s="1"/>
      <c r="R17" s="1"/>
      <c r="S17" s="1"/>
      <c r="T17" s="1"/>
      <c r="U17" s="1"/>
      <c r="V17" s="1"/>
      <c r="W17" s="1"/>
      <c r="X17" s="51"/>
    </row>
    <row r="18" spans="1:24" x14ac:dyDescent="0.3">
      <c r="A18" s="1"/>
      <c r="B18" s="1"/>
      <c r="C18" s="1"/>
      <c r="D18" s="1"/>
      <c r="E18" s="51"/>
      <c r="F18" s="1"/>
      <c r="G18" s="1"/>
      <c r="H18" s="1"/>
    </row>
    <row r="19" spans="1:24" x14ac:dyDescent="0.3">
      <c r="A19" s="1"/>
      <c r="B19" s="1"/>
      <c r="C19" s="1"/>
      <c r="D19" s="1"/>
      <c r="E19" s="51"/>
      <c r="F19" s="1"/>
      <c r="G19" s="1"/>
      <c r="H19" s="1"/>
      <c r="I19" s="1"/>
      <c r="J19" s="1"/>
      <c r="K19" s="1"/>
    </row>
    <row r="20" spans="1:24" x14ac:dyDescent="0.3">
      <c r="A20" s="1"/>
      <c r="B20" s="1"/>
      <c r="C20" s="1"/>
      <c r="D20" s="1"/>
      <c r="E20" s="51"/>
      <c r="F20" s="1"/>
      <c r="G20" s="1"/>
      <c r="H20" s="1"/>
      <c r="I20" s="1"/>
      <c r="J20" s="1"/>
      <c r="K20" s="1"/>
    </row>
    <row r="21" spans="1:24" x14ac:dyDescent="0.3">
      <c r="A21" s="1"/>
      <c r="B21" s="1"/>
      <c r="C21" s="1"/>
      <c r="D21" s="1"/>
      <c r="E21" s="51"/>
      <c r="F21" s="1"/>
      <c r="G21" s="1"/>
      <c r="H21" s="1"/>
      <c r="I21" s="1"/>
      <c r="J21" s="1"/>
      <c r="K21" s="1"/>
      <c r="L21" s="1"/>
    </row>
    <row r="22" spans="1:24" x14ac:dyDescent="0.3">
      <c r="A22" s="1"/>
      <c r="B22" s="1"/>
      <c r="C22" s="1"/>
      <c r="D22" s="1"/>
      <c r="E22" s="51"/>
      <c r="F22" s="1"/>
      <c r="G22" s="1"/>
      <c r="H22" s="1"/>
      <c r="I22" s="1"/>
      <c r="J22" s="1"/>
      <c r="K22" s="1"/>
    </row>
    <row r="23" spans="1:24" x14ac:dyDescent="0.3">
      <c r="A23" s="1"/>
      <c r="B23" s="1"/>
      <c r="C23" s="1"/>
      <c r="D23" s="1"/>
      <c r="E23" s="51"/>
      <c r="F23" s="1"/>
      <c r="G23" s="1"/>
      <c r="H23" s="1"/>
      <c r="I23" s="1"/>
      <c r="J23" s="1"/>
      <c r="K23" s="1"/>
    </row>
    <row r="24" spans="1:24" x14ac:dyDescent="0.3">
      <c r="A24" s="1"/>
      <c r="B24" s="1"/>
      <c r="C24" s="1"/>
      <c r="D24" s="1"/>
      <c r="E24" s="51"/>
      <c r="F24" s="1"/>
      <c r="G24" s="1"/>
      <c r="H24" s="1"/>
      <c r="I24" s="1"/>
      <c r="J24" s="1"/>
      <c r="K24" s="1"/>
    </row>
    <row r="25" spans="1:24" x14ac:dyDescent="0.3">
      <c r="A25" s="1"/>
      <c r="B25" s="1"/>
      <c r="C25" s="1"/>
      <c r="D25" s="1"/>
      <c r="E25" s="51"/>
      <c r="F25" s="1"/>
      <c r="G25" s="1"/>
      <c r="H25" s="1"/>
      <c r="I25" s="1"/>
      <c r="J25" s="1"/>
      <c r="K25" s="1"/>
    </row>
    <row r="26" spans="1:24" x14ac:dyDescent="0.3">
      <c r="A26" s="1"/>
      <c r="B26" s="1"/>
      <c r="C26" s="1"/>
      <c r="D26" s="1"/>
      <c r="E26" s="51"/>
      <c r="F26" s="1"/>
      <c r="G26" s="1"/>
      <c r="H26" s="1"/>
      <c r="I26" s="1"/>
      <c r="J26" s="1"/>
      <c r="K26" s="1"/>
    </row>
    <row r="27" spans="1:24" x14ac:dyDescent="0.3">
      <c r="A27" s="1"/>
      <c r="B27" s="1"/>
      <c r="C27" s="1"/>
      <c r="D27" s="1"/>
      <c r="E27" s="51"/>
      <c r="F27" s="1"/>
      <c r="G27" s="1"/>
      <c r="H27" s="1"/>
      <c r="I27" s="1"/>
      <c r="J27" s="1"/>
      <c r="K27" s="1"/>
    </row>
    <row r="28" spans="1:24" x14ac:dyDescent="0.3">
      <c r="A28" s="1"/>
      <c r="B28" s="1"/>
      <c r="C28" s="1"/>
      <c r="D28" s="1"/>
      <c r="E28" s="51"/>
      <c r="F28" s="1"/>
      <c r="G28" s="1"/>
      <c r="H28" s="1"/>
      <c r="I28" s="1"/>
      <c r="J28" s="1"/>
      <c r="K28" s="1"/>
    </row>
    <row r="29" spans="1:24" x14ac:dyDescent="0.3">
      <c r="A29" s="1"/>
      <c r="B29" s="1"/>
      <c r="C29" s="1"/>
      <c r="D29" s="1"/>
      <c r="E29" s="51"/>
      <c r="F29" s="1"/>
      <c r="G29" s="1"/>
      <c r="H29" s="1"/>
      <c r="I29" s="1"/>
      <c r="J29" s="1"/>
      <c r="K29" s="1"/>
    </row>
    <row r="30" spans="1:24" x14ac:dyDescent="0.3">
      <c r="A30" s="1"/>
      <c r="B30" s="1"/>
      <c r="C30" s="1"/>
      <c r="D30" s="1"/>
      <c r="E30" s="51"/>
      <c r="F30" s="1"/>
      <c r="G30" s="1"/>
      <c r="H30" s="1"/>
      <c r="I30" s="1"/>
      <c r="J30" s="1"/>
      <c r="K30" s="1"/>
    </row>
    <row r="31" spans="1:24" x14ac:dyDescent="0.3">
      <c r="A31" s="1"/>
      <c r="B31" s="1"/>
      <c r="C31" s="1"/>
      <c r="D31" s="1"/>
      <c r="E31" s="51"/>
      <c r="F31" s="1"/>
      <c r="G31" s="1"/>
      <c r="H31" s="1"/>
      <c r="I31" s="1"/>
      <c r="J31" s="1"/>
      <c r="K31" s="1"/>
    </row>
    <row r="32" spans="1:24" x14ac:dyDescent="0.3">
      <c r="A32" s="1"/>
      <c r="B32" s="1"/>
      <c r="C32" s="1"/>
      <c r="D32" s="1"/>
      <c r="E32" s="51"/>
      <c r="F32" s="1"/>
      <c r="G32" s="1"/>
      <c r="H32" s="1"/>
      <c r="I32" s="1"/>
      <c r="J32" s="1"/>
      <c r="K32" s="1"/>
    </row>
    <row r="33" spans="1:11" x14ac:dyDescent="0.3">
      <c r="A33" s="1"/>
      <c r="B33" s="1"/>
      <c r="C33" s="1"/>
      <c r="D33" s="1"/>
      <c r="E33" s="51"/>
      <c r="F33" s="1"/>
      <c r="G33" s="1"/>
      <c r="H33" s="1"/>
      <c r="I33" s="1"/>
      <c r="J33" s="1"/>
      <c r="K33" s="1"/>
    </row>
    <row r="34" spans="1:11" ht="13.5" customHeight="1" x14ac:dyDescent="0.3">
      <c r="A34" s="1"/>
      <c r="C34" s="2"/>
      <c r="D34" s="2"/>
      <c r="F34" s="1"/>
    </row>
    <row r="35" spans="1:11" x14ac:dyDescent="0.3">
      <c r="A35" s="1"/>
      <c r="F35" s="1"/>
    </row>
    <row r="36" spans="1:11" x14ac:dyDescent="0.3">
      <c r="A36" s="1"/>
      <c r="F36" s="1"/>
    </row>
    <row r="37" spans="1:11" x14ac:dyDescent="0.3">
      <c r="A37" s="1"/>
      <c r="F37" s="1"/>
    </row>
    <row r="38" spans="1:11" x14ac:dyDescent="0.3">
      <c r="A38" s="1"/>
    </row>
    <row r="39" spans="1:11" x14ac:dyDescent="0.3">
      <c r="A39" s="1"/>
      <c r="F39" s="1"/>
    </row>
    <row r="40" spans="1:11" x14ac:dyDescent="0.3">
      <c r="F40" s="1"/>
    </row>
    <row r="51" spans="5:24" s="72" customFormat="1" x14ac:dyDescent="0.3">
      <c r="E51" s="56"/>
      <c r="X51" s="56"/>
    </row>
  </sheetData>
  <mergeCells count="1">
    <mergeCell ref="A4:D6"/>
  </mergeCells>
  <conditionalFormatting sqref="A8:A51">
    <cfRule type="notContainsBlanks" dxfId="147" priority="1">
      <formula>LEN(TRIM(A8))&gt;0</formula>
    </cfRule>
    <cfRule type="expression" dxfId="146" priority="2">
      <formula>OR(ISNUMBER(F8:X8),ISTEXT(F8:X8))</formula>
    </cfRule>
  </conditionalFormatting>
  <conditionalFormatting sqref="F8:K51">
    <cfRule type="containsText" dxfId="145" priority="8" operator="containsText" text="1">
      <formula>NOT(ISERROR(SEARCH("1",F8)))</formula>
    </cfRule>
  </conditionalFormatting>
  <conditionalFormatting sqref="F6:X6">
    <cfRule type="cellIs" dxfId="144" priority="9" operator="between">
      <formula>0.8</formula>
      <formula>1</formula>
    </cfRule>
    <cfRule type="cellIs" dxfId="143" priority="10" operator="between">
      <formula>0</formula>
      <formula>0.79</formula>
    </cfRule>
  </conditionalFormatting>
  <conditionalFormatting sqref="F8:X51">
    <cfRule type="containsText" dxfId="142" priority="15" operator="containsText" text="0">
      <formula>NOT(ISERROR(SEARCH("0",F8)))</formula>
    </cfRule>
  </conditionalFormatting>
  <conditionalFormatting sqref="L8:M51 S8:S51">
    <cfRule type="containsText" dxfId="141" priority="3" operator="containsText" text="4">
      <formula>NOT(ISERROR(SEARCH("4",L8)))</formula>
    </cfRule>
    <cfRule type="containsText" dxfId="140" priority="4" operator="containsText" text="5">
      <formula>NOT(ISERROR(SEARCH("5",L8)))</formula>
    </cfRule>
    <cfRule type="containsText" dxfId="139" priority="5" operator="containsText" text="6">
      <formula>NOT(ISERROR(SEARCH("6",L8)))</formula>
    </cfRule>
    <cfRule type="containsText" dxfId="138" priority="12" operator="containsText" text="3">
      <formula>NOT(ISERROR(SEARCH("3",L8)))</formula>
    </cfRule>
  </conditionalFormatting>
  <conditionalFormatting sqref="N8:Q17">
    <cfRule type="containsText" dxfId="137" priority="7" operator="containsText" text="1">
      <formula>NOT(ISERROR(SEARCH("1",N8)))</formula>
    </cfRule>
  </conditionalFormatting>
  <conditionalFormatting sqref="R8:R51 X8:X51">
    <cfRule type="containsText" dxfId="136" priority="11" operator="containsText" text="3">
      <formula>NOT(ISERROR(SEARCH("3",R8)))</formula>
    </cfRule>
  </conditionalFormatting>
  <conditionalFormatting sqref="R8:S51 X8:X51 L8:M51">
    <cfRule type="containsText" dxfId="135" priority="13" operator="containsText" text="2">
      <formula>NOT(ISERROR(SEARCH("2",L8)))</formula>
    </cfRule>
    <cfRule type="containsText" dxfId="134" priority="14" operator="containsText" text="1">
      <formula>NOT(ISERROR(SEARCH("1",L8)))</formula>
    </cfRule>
  </conditionalFormatting>
  <conditionalFormatting sqref="T8:W17">
    <cfRule type="containsText" dxfId="133" priority="6" operator="containsText" text="1">
      <formula>NOT(ISERROR(SEARCH("1",T8)))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X51" xr:uid="{5386FAF6-331C-4A23-8B02-C1AA73851D70}">
      <formula1>7</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3078-5113-4635-92F3-45540B30893E}">
  <dimension ref="A1:X51"/>
  <sheetViews>
    <sheetView zoomScaleNormal="100" workbookViewId="0">
      <selection activeCell="B27" sqref="B27"/>
    </sheetView>
  </sheetViews>
  <sheetFormatPr defaultRowHeight="14.4" x14ac:dyDescent="0.3"/>
  <cols>
    <col min="1" max="1" width="20.21875" customWidth="1"/>
    <col min="2" max="2" width="24.5546875" customWidth="1"/>
    <col min="3" max="4" width="12.77734375" customWidth="1"/>
    <col min="5" max="5" width="27.77734375" style="52" customWidth="1"/>
    <col min="6" max="8" width="6.21875" customWidth="1"/>
    <col min="9" max="9" width="7.44140625" customWidth="1"/>
    <col min="10" max="10" width="6.21875" customWidth="1"/>
    <col min="11" max="12" width="12.5546875" customWidth="1"/>
    <col min="13" max="13" width="9.77734375" customWidth="1"/>
    <col min="14" max="14" width="11.21875" customWidth="1"/>
    <col min="15" max="15" width="10.77734375" customWidth="1"/>
    <col min="16" max="16" width="13.77734375" customWidth="1"/>
    <col min="17" max="18" width="12.5546875" customWidth="1"/>
    <col min="19" max="19" width="9.77734375" customWidth="1"/>
    <col min="20" max="21" width="10.77734375" customWidth="1"/>
    <col min="22" max="22" width="12.21875" customWidth="1"/>
    <col min="23" max="23" width="12.5546875" style="52" customWidth="1"/>
    <col min="24" max="24" width="60.44140625" customWidth="1"/>
  </cols>
  <sheetData>
    <row r="1" spans="1:24" s="29" customFormat="1" ht="21" x14ac:dyDescent="0.4">
      <c r="A1" s="22">
        <v>19</v>
      </c>
      <c r="B1" s="23" t="s">
        <v>166</v>
      </c>
      <c r="C1" s="23" t="s">
        <v>165</v>
      </c>
      <c r="D1" s="23"/>
      <c r="E1" s="24"/>
      <c r="F1" s="25"/>
      <c r="G1" s="25"/>
      <c r="H1" s="25"/>
      <c r="I1" s="25"/>
      <c r="J1" s="25"/>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6"/>
      <c r="G2" s="6"/>
      <c r="H2" s="6"/>
      <c r="I2" s="5"/>
      <c r="J2" s="5"/>
      <c r="K2" s="7" t="s">
        <v>39</v>
      </c>
      <c r="L2" s="7" t="s">
        <v>40</v>
      </c>
      <c r="M2" s="7" t="s">
        <v>41</v>
      </c>
      <c r="N2" s="7" t="s">
        <v>41</v>
      </c>
      <c r="O2" s="7" t="s">
        <v>41</v>
      </c>
      <c r="P2" s="7" t="s">
        <v>41</v>
      </c>
      <c r="Q2" s="7"/>
      <c r="R2" s="7"/>
      <c r="S2" s="7" t="s">
        <v>42</v>
      </c>
      <c r="T2" s="7" t="s">
        <v>42</v>
      </c>
      <c r="U2" s="7" t="s">
        <v>42</v>
      </c>
      <c r="V2" s="7" t="s">
        <v>42</v>
      </c>
      <c r="W2" s="34"/>
      <c r="X2" s="35"/>
    </row>
    <row r="3" spans="1:24" s="68" customFormat="1" ht="18" x14ac:dyDescent="0.35">
      <c r="A3" s="67"/>
      <c r="B3" s="67"/>
      <c r="E3" s="69"/>
      <c r="F3" s="70" t="s">
        <v>164</v>
      </c>
      <c r="G3" s="70" t="s">
        <v>163</v>
      </c>
      <c r="H3" s="70" t="s">
        <v>162</v>
      </c>
      <c r="I3" s="70" t="s">
        <v>161</v>
      </c>
      <c r="J3" s="70" t="s">
        <v>160</v>
      </c>
      <c r="K3" s="70" t="s">
        <v>48</v>
      </c>
      <c r="L3" s="70" t="s">
        <v>48</v>
      </c>
      <c r="M3" s="70" t="s">
        <v>159</v>
      </c>
      <c r="N3" s="70" t="s">
        <v>158</v>
      </c>
      <c r="O3" s="70" t="s">
        <v>157</v>
      </c>
      <c r="P3" s="70" t="s">
        <v>156</v>
      </c>
      <c r="Q3" s="70" t="s">
        <v>52</v>
      </c>
      <c r="R3" s="70" t="s">
        <v>53</v>
      </c>
      <c r="S3" s="70" t="s">
        <v>159</v>
      </c>
      <c r="T3" s="70" t="s">
        <v>158</v>
      </c>
      <c r="U3" s="70" t="s">
        <v>157</v>
      </c>
      <c r="V3" s="70" t="s">
        <v>156</v>
      </c>
      <c r="W3" s="71" t="s">
        <v>54</v>
      </c>
      <c r="X3" s="67"/>
    </row>
    <row r="4" spans="1:24"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COUNTIFS(K8:K51, "&gt;3", K8:K51, "&lt;6")</f>
        <v>0</v>
      </c>
      <c r="L4" s="40">
        <f>COUNTIFS(L8:L51, "&gt;3", L8:L51, "&lt;6")</f>
        <v>0</v>
      </c>
      <c r="M4" s="40">
        <f>COUNTIF(M8:M51, "=1")</f>
        <v>0</v>
      </c>
      <c r="N4" s="40">
        <f>COUNTIF(N8:N51, "=1")</f>
        <v>0</v>
      </c>
      <c r="O4" s="40">
        <f>COUNTIF(O8:O51, "=1")</f>
        <v>0</v>
      </c>
      <c r="P4" s="40">
        <f>COUNTIF(P8:P51, "=1")</f>
        <v>0</v>
      </c>
      <c r="Q4" s="40">
        <f>COUNTIF(Q8:Q51, "=3")</f>
        <v>0</v>
      </c>
      <c r="R4" s="40">
        <f>COUNTIFS(R8:R51,"&gt;3", R8:R51,"&lt;6")</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55">
        <f>COUNTA(W8:W51)</f>
        <v>0</v>
      </c>
      <c r="X5" s="57"/>
    </row>
    <row r="6" spans="1:24"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64</v>
      </c>
      <c r="G7" s="63" t="s">
        <v>64</v>
      </c>
      <c r="H7" s="63" t="s">
        <v>64</v>
      </c>
      <c r="I7" s="63" t="s">
        <v>64</v>
      </c>
      <c r="J7" s="63" t="s">
        <v>64</v>
      </c>
      <c r="K7" s="63" t="s">
        <v>65</v>
      </c>
      <c r="L7" s="63" t="s">
        <v>65</v>
      </c>
      <c r="M7" s="63" t="s">
        <v>64</v>
      </c>
      <c r="N7" s="63" t="s">
        <v>64</v>
      </c>
      <c r="O7" s="63" t="s">
        <v>64</v>
      </c>
      <c r="P7" s="63" t="s">
        <v>64</v>
      </c>
      <c r="Q7" s="63" t="s">
        <v>67</v>
      </c>
      <c r="R7" s="63" t="s">
        <v>65</v>
      </c>
      <c r="S7" s="63" t="s">
        <v>64</v>
      </c>
      <c r="T7" s="63" t="s">
        <v>64</v>
      </c>
      <c r="U7" s="63" t="s">
        <v>64</v>
      </c>
      <c r="V7" s="63" t="s">
        <v>64</v>
      </c>
      <c r="W7" s="64" t="s">
        <v>67</v>
      </c>
      <c r="X7" s="65" t="s">
        <v>68</v>
      </c>
    </row>
    <row r="8" spans="1:24" x14ac:dyDescent="0.3">
      <c r="A8" s="1" t="s">
        <v>118</v>
      </c>
      <c r="B8" s="1"/>
      <c r="C8" s="1"/>
      <c r="D8" s="1"/>
      <c r="E8" s="51"/>
      <c r="F8" s="1"/>
      <c r="G8" s="1"/>
      <c r="H8" s="1"/>
      <c r="I8" s="1"/>
      <c r="J8" s="1"/>
      <c r="K8" s="1"/>
      <c r="L8" s="1"/>
    </row>
    <row r="9" spans="1:24" x14ac:dyDescent="0.3">
      <c r="A9" s="1"/>
      <c r="B9" s="1"/>
      <c r="C9" s="1"/>
      <c r="D9" s="1"/>
      <c r="E9" s="51"/>
      <c r="F9" s="1"/>
      <c r="G9" s="1"/>
      <c r="H9" s="1"/>
      <c r="I9" s="1"/>
      <c r="J9" s="1"/>
      <c r="M9" s="1"/>
      <c r="N9" s="1"/>
    </row>
    <row r="10" spans="1:24" x14ac:dyDescent="0.3">
      <c r="A10" s="1"/>
      <c r="B10" s="1"/>
      <c r="C10" s="1"/>
      <c r="D10" s="1"/>
      <c r="E10" s="51"/>
      <c r="F10" s="1"/>
      <c r="G10" s="1"/>
      <c r="H10" s="1"/>
      <c r="I10" s="1"/>
      <c r="J10" s="1"/>
    </row>
    <row r="11" spans="1:24" x14ac:dyDescent="0.3">
      <c r="A11" s="1"/>
      <c r="B11" s="1"/>
      <c r="C11" s="1"/>
      <c r="D11" s="1"/>
      <c r="E11" s="51"/>
      <c r="F11" s="1"/>
      <c r="G11" s="1"/>
      <c r="H11" s="1"/>
      <c r="I11" s="1"/>
      <c r="J11" s="1"/>
      <c r="M11" s="1"/>
      <c r="N11" s="1"/>
    </row>
    <row r="12" spans="1:24" x14ac:dyDescent="0.3">
      <c r="A12" s="1"/>
      <c r="B12" s="1"/>
      <c r="C12" s="1"/>
      <c r="D12" s="1"/>
      <c r="E12" s="51"/>
      <c r="F12" s="1"/>
      <c r="G12" s="1"/>
      <c r="H12" s="1"/>
      <c r="I12" s="1"/>
      <c r="J12" s="1"/>
    </row>
    <row r="13" spans="1:24" x14ac:dyDescent="0.3">
      <c r="A13" s="1"/>
      <c r="B13" s="1"/>
      <c r="C13" s="1"/>
      <c r="D13" s="1"/>
      <c r="E13" s="51"/>
      <c r="F13" s="1"/>
      <c r="G13" s="1"/>
      <c r="H13" s="1"/>
      <c r="I13" s="1"/>
      <c r="J13" s="1"/>
      <c r="M13" s="1"/>
      <c r="N13" s="1"/>
    </row>
    <row r="14" spans="1:24" x14ac:dyDescent="0.3">
      <c r="A14" s="1"/>
      <c r="B14" s="1"/>
      <c r="C14" s="1"/>
      <c r="D14" s="1"/>
      <c r="E14" s="51"/>
      <c r="F14" s="1"/>
      <c r="G14" s="1"/>
      <c r="H14" s="1"/>
      <c r="I14" s="1"/>
      <c r="J14" s="1"/>
      <c r="K14" s="1"/>
      <c r="L14" s="1"/>
    </row>
    <row r="15" spans="1:24" x14ac:dyDescent="0.3">
      <c r="A15" s="1"/>
      <c r="B15" s="1"/>
      <c r="C15" s="1"/>
      <c r="D15" s="1"/>
      <c r="E15" s="51"/>
      <c r="F15" s="1"/>
      <c r="G15" s="1"/>
      <c r="H15" s="1"/>
      <c r="I15" s="1"/>
      <c r="J15" s="1"/>
      <c r="M15" s="1"/>
      <c r="N15" s="1"/>
    </row>
    <row r="16" spans="1:24" x14ac:dyDescent="0.3">
      <c r="A16" s="1"/>
      <c r="B16" s="1"/>
      <c r="C16" s="1"/>
      <c r="D16" s="1"/>
      <c r="E16" s="51"/>
      <c r="F16" s="1"/>
      <c r="G16" s="1"/>
      <c r="H16" s="1"/>
      <c r="I16" s="1"/>
      <c r="J16" s="1"/>
    </row>
    <row r="17" spans="1:14" x14ac:dyDescent="0.3">
      <c r="A17" s="1"/>
      <c r="B17" s="1"/>
      <c r="C17" s="1"/>
      <c r="D17" s="1"/>
      <c r="E17" s="51"/>
      <c r="F17" s="1"/>
      <c r="G17" s="1"/>
      <c r="H17" s="1"/>
      <c r="I17" s="1"/>
      <c r="J17" s="1"/>
      <c r="M17" s="1"/>
      <c r="N17" s="1"/>
    </row>
    <row r="18" spans="1:14" x14ac:dyDescent="0.3">
      <c r="A18" s="1"/>
      <c r="B18" s="1"/>
      <c r="C18" s="1"/>
      <c r="D18" s="1"/>
      <c r="E18" s="51"/>
      <c r="F18" s="1"/>
      <c r="G18" s="1"/>
      <c r="H18" s="1"/>
      <c r="I18" s="1"/>
      <c r="J18" s="1"/>
    </row>
    <row r="19" spans="1:14" x14ac:dyDescent="0.3">
      <c r="A19" s="1"/>
      <c r="B19" s="1"/>
      <c r="C19" s="1"/>
      <c r="D19" s="1"/>
      <c r="E19" s="51"/>
      <c r="F19" s="1"/>
      <c r="G19" s="1"/>
      <c r="H19" s="1"/>
      <c r="I19" s="1"/>
      <c r="J19" s="1"/>
    </row>
    <row r="20" spans="1:14" x14ac:dyDescent="0.3">
      <c r="A20" s="1"/>
      <c r="B20" s="1"/>
      <c r="C20" s="1"/>
      <c r="D20" s="1"/>
      <c r="E20" s="51"/>
      <c r="F20" s="1"/>
      <c r="G20" s="1"/>
      <c r="H20" s="1"/>
      <c r="I20" s="1"/>
      <c r="J20" s="1"/>
    </row>
    <row r="21" spans="1:14" x14ac:dyDescent="0.3">
      <c r="A21" s="1"/>
      <c r="B21" s="1"/>
      <c r="C21" s="1"/>
      <c r="D21" s="1"/>
      <c r="E21" s="51"/>
      <c r="F21" s="1"/>
      <c r="G21" s="1"/>
      <c r="H21" s="1"/>
      <c r="I21" s="1"/>
      <c r="J21" s="1"/>
      <c r="K21" s="1"/>
      <c r="L21" s="1"/>
    </row>
    <row r="22" spans="1:14" x14ac:dyDescent="0.3">
      <c r="A22" s="1"/>
      <c r="B22" s="1"/>
      <c r="C22" s="1"/>
      <c r="D22" s="1"/>
      <c r="E22" s="51"/>
      <c r="F22" s="1"/>
      <c r="G22" s="1"/>
      <c r="H22" s="1"/>
      <c r="I22" s="1"/>
      <c r="J22" s="1"/>
    </row>
    <row r="23" spans="1:14" x14ac:dyDescent="0.3">
      <c r="A23" s="1"/>
      <c r="B23" s="1"/>
      <c r="C23" s="1"/>
      <c r="D23" s="1"/>
      <c r="E23" s="51"/>
      <c r="F23" s="1"/>
      <c r="G23" s="1"/>
      <c r="H23" s="1"/>
      <c r="I23" s="1"/>
      <c r="J23" s="1"/>
    </row>
    <row r="24" spans="1:14" x14ac:dyDescent="0.3">
      <c r="A24" s="1"/>
      <c r="B24" s="1"/>
      <c r="C24" s="1"/>
      <c r="D24" s="1"/>
      <c r="E24" s="51"/>
      <c r="F24" s="1"/>
      <c r="G24" s="1"/>
      <c r="H24" s="1"/>
      <c r="I24" s="1"/>
      <c r="J24" s="1"/>
    </row>
    <row r="25" spans="1:14" x14ac:dyDescent="0.3">
      <c r="A25" s="1"/>
      <c r="B25" s="1"/>
      <c r="C25" s="1"/>
      <c r="D25" s="1"/>
      <c r="E25" s="51"/>
      <c r="F25" s="1"/>
      <c r="G25" s="1"/>
      <c r="H25" s="1"/>
      <c r="I25" s="1"/>
      <c r="J25" s="1"/>
    </row>
    <row r="26" spans="1:14" x14ac:dyDescent="0.3">
      <c r="A26" s="1"/>
      <c r="B26" s="1"/>
      <c r="C26" s="1"/>
      <c r="D26" s="1"/>
      <c r="E26" s="51"/>
      <c r="F26" s="1"/>
      <c r="G26" s="1"/>
      <c r="H26" s="1"/>
      <c r="I26" s="1"/>
      <c r="J26" s="1"/>
    </row>
    <row r="27" spans="1:14" x14ac:dyDescent="0.3">
      <c r="A27" s="1"/>
      <c r="B27" s="1"/>
      <c r="C27" s="1"/>
      <c r="D27" s="1"/>
      <c r="E27" s="51"/>
      <c r="F27" s="1"/>
      <c r="G27" s="1"/>
      <c r="H27" s="1"/>
      <c r="I27" s="1"/>
      <c r="J27" s="1"/>
    </row>
    <row r="28" spans="1:14" x14ac:dyDescent="0.3">
      <c r="A28" s="1"/>
      <c r="B28" s="1"/>
      <c r="C28" s="1"/>
      <c r="D28" s="1"/>
      <c r="E28" s="51"/>
      <c r="F28" s="1"/>
      <c r="G28" s="1"/>
      <c r="H28" s="1"/>
      <c r="I28" s="1"/>
      <c r="J28" s="1"/>
    </row>
    <row r="29" spans="1:14" x14ac:dyDescent="0.3">
      <c r="A29" s="1"/>
      <c r="B29" s="1"/>
      <c r="C29" s="1"/>
      <c r="D29" s="1"/>
      <c r="E29" s="51"/>
      <c r="F29" s="1"/>
      <c r="G29" s="1"/>
      <c r="H29" s="1"/>
      <c r="I29" s="1"/>
      <c r="J29" s="1"/>
    </row>
    <row r="30" spans="1:14" x14ac:dyDescent="0.3">
      <c r="A30" s="1"/>
      <c r="B30" s="1"/>
      <c r="C30" s="1"/>
      <c r="D30" s="1"/>
      <c r="E30" s="51"/>
      <c r="F30" s="1"/>
      <c r="G30" s="1"/>
      <c r="H30" s="1"/>
      <c r="I30" s="1"/>
      <c r="J30" s="1"/>
    </row>
    <row r="31" spans="1:14" x14ac:dyDescent="0.3">
      <c r="A31" s="1"/>
      <c r="B31" s="1"/>
      <c r="C31" s="1"/>
      <c r="D31" s="1"/>
      <c r="E31" s="51"/>
      <c r="F31" s="1"/>
      <c r="G31" s="1"/>
      <c r="H31" s="1"/>
      <c r="I31" s="1"/>
      <c r="J31" s="1"/>
    </row>
    <row r="32" spans="1:14"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I34" s="1"/>
      <c r="J34" s="1"/>
    </row>
    <row r="35" spans="1:10" x14ac:dyDescent="0.3">
      <c r="A35" s="1"/>
      <c r="I35" s="1"/>
      <c r="J35" s="1"/>
    </row>
    <row r="36" spans="1:10" x14ac:dyDescent="0.3">
      <c r="A36" s="1"/>
      <c r="I36" s="1"/>
      <c r="J36" s="1"/>
    </row>
    <row r="37" spans="1:10" x14ac:dyDescent="0.3">
      <c r="A37" s="1"/>
      <c r="I37" s="1"/>
      <c r="J37" s="1"/>
    </row>
    <row r="38" spans="1:10" x14ac:dyDescent="0.3">
      <c r="A38" s="1"/>
    </row>
    <row r="39" spans="1:10" x14ac:dyDescent="0.3">
      <c r="A39" s="1"/>
      <c r="I39" s="1"/>
      <c r="J39" s="1"/>
    </row>
    <row r="40" spans="1:10" x14ac:dyDescent="0.3">
      <c r="I40" s="1"/>
      <c r="J40" s="1"/>
    </row>
    <row r="51" spans="5:23" s="72" customFormat="1" x14ac:dyDescent="0.3">
      <c r="E51" s="56"/>
      <c r="W51" s="56"/>
    </row>
  </sheetData>
  <mergeCells count="1">
    <mergeCell ref="A4:D6"/>
  </mergeCells>
  <conditionalFormatting sqref="A8:A51">
    <cfRule type="notContainsBlanks" dxfId="132" priority="1">
      <formula>LEN(TRIM(A8))&gt;0</formula>
    </cfRule>
    <cfRule type="expression" dxfId="131" priority="2">
      <formula>OR(ISNUMBER(F8:X8),ISTEXT(F8:X8))</formula>
    </cfRule>
  </conditionalFormatting>
  <conditionalFormatting sqref="F8:I51">
    <cfRule type="containsText" dxfId="130" priority="6" operator="containsText" text="0">
      <formula>NOT(ISERROR(SEARCH("0",F8)))</formula>
    </cfRule>
  </conditionalFormatting>
  <conditionalFormatting sqref="F8:J51">
    <cfRule type="containsText" dxfId="129" priority="5" operator="containsText" text="1">
      <formula>NOT(ISERROR(SEARCH("1",F8)))</formula>
    </cfRule>
  </conditionalFormatting>
  <conditionalFormatting sqref="F6:W6">
    <cfRule type="cellIs" dxfId="128" priority="11" operator="between">
      <formula>0.8</formula>
      <formula>1</formula>
    </cfRule>
    <cfRule type="cellIs" dxfId="127" priority="12" operator="between">
      <formula>0</formula>
      <formula>0.79</formula>
    </cfRule>
  </conditionalFormatting>
  <conditionalFormatting sqref="J8:W51">
    <cfRule type="containsText" dxfId="126" priority="17" operator="containsText" text="0">
      <formula>NOT(ISERROR(SEARCH("0",J8)))</formula>
    </cfRule>
  </conditionalFormatting>
  <conditionalFormatting sqref="K8:L51 R8:R51">
    <cfRule type="containsText" dxfId="125" priority="3" operator="containsText" text="5">
      <formula>NOT(ISERROR(SEARCH("5",K8)))</formula>
    </cfRule>
    <cfRule type="containsText" dxfId="124" priority="4" operator="containsText" text="4">
      <formula>NOT(ISERROR(SEARCH("4",K8)))</formula>
    </cfRule>
  </conditionalFormatting>
  <conditionalFormatting sqref="K8:L51">
    <cfRule type="containsText" dxfId="123" priority="7" operator="containsText" text="3">
      <formula>NOT(ISERROR(SEARCH("3",K8)))</formula>
    </cfRule>
    <cfRule type="containsText" dxfId="122" priority="8" operator="containsText" text="2">
      <formula>NOT(ISERROR(SEARCH("2",K8)))</formula>
    </cfRule>
    <cfRule type="containsText" dxfId="121" priority="9" operator="containsText" text="1">
      <formula>NOT(ISERROR(SEARCH("1",K8)))</formula>
    </cfRule>
  </conditionalFormatting>
  <conditionalFormatting sqref="M8:P51 S8:V51">
    <cfRule type="containsText" dxfId="120" priority="10" operator="containsText" text="1">
      <formula>NOT(ISERROR(SEARCH("1",M8)))</formula>
    </cfRule>
  </conditionalFormatting>
  <conditionalFormatting sqref="Q8:Q51 W8:W51">
    <cfRule type="containsText" dxfId="119" priority="13" operator="containsText" text="3">
      <formula>NOT(ISERROR(SEARCH("3",Q8)))</formula>
    </cfRule>
  </conditionalFormatting>
  <conditionalFormatting sqref="Q8:R51 W8:W51">
    <cfRule type="containsText" dxfId="118" priority="15" operator="containsText" text="2">
      <formula>NOT(ISERROR(SEARCH("2",Q8)))</formula>
    </cfRule>
    <cfRule type="containsText" dxfId="117" priority="16" operator="containsText" text="1">
      <formula>NOT(ISERROR(SEARCH("1",Q8)))</formula>
    </cfRule>
  </conditionalFormatting>
  <conditionalFormatting sqref="R8:R51">
    <cfRule type="containsText" dxfId="116" priority="14" operator="containsText" text="3">
      <formula>NOT(ISERROR(SEARCH("3",R8)))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W51" xr:uid="{167F366B-8F6A-4F2D-AC27-2BCF640F5954}">
      <formula1>6</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DD1B6-5EAC-4208-8A0C-25BEB2012076}">
  <dimension ref="A1:T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7" width="6.21875" customWidth="1"/>
    <col min="8" max="8" width="12.5546875" customWidth="1"/>
    <col min="9" max="9" width="9.77734375" customWidth="1"/>
    <col min="10" max="10" width="11.21875" customWidth="1"/>
    <col min="11" max="11" width="10.77734375" customWidth="1"/>
    <col min="12" max="12" width="7.21875" customWidth="1"/>
    <col min="13" max="14" width="12.5546875" customWidth="1"/>
    <col min="15" max="15" width="9.77734375" customWidth="1"/>
    <col min="16" max="17" width="10.77734375" customWidth="1"/>
    <col min="18" max="18" width="10" customWidth="1"/>
    <col min="19" max="19" width="12.5546875" style="52" customWidth="1"/>
    <col min="20" max="20" width="60.44140625" customWidth="1"/>
  </cols>
  <sheetData>
    <row r="1" spans="1:20" s="29" customFormat="1" ht="21" x14ac:dyDescent="0.4">
      <c r="A1" s="22" t="s">
        <v>108</v>
      </c>
      <c r="B1" s="23" t="s">
        <v>109</v>
      </c>
      <c r="C1" s="23" t="s">
        <v>110</v>
      </c>
      <c r="D1" s="23"/>
      <c r="E1" s="24"/>
      <c r="F1" s="25"/>
      <c r="G1" s="25"/>
      <c r="H1" s="26"/>
      <c r="I1" s="26"/>
      <c r="J1" s="26"/>
      <c r="K1" s="26"/>
      <c r="L1" s="26"/>
      <c r="M1" s="26"/>
      <c r="N1" s="26"/>
      <c r="O1" s="26"/>
      <c r="P1" s="26"/>
      <c r="Q1" s="26"/>
      <c r="R1" s="26"/>
      <c r="S1" s="27"/>
      <c r="T1" s="28"/>
    </row>
    <row r="2" spans="1:20" s="36" customFormat="1" ht="18" x14ac:dyDescent="0.35">
      <c r="A2" s="30" t="s">
        <v>38</v>
      </c>
      <c r="B2" s="31">
        <f>COUNTIF(A8:A51, "*")</f>
        <v>1</v>
      </c>
      <c r="C2" s="32"/>
      <c r="D2" s="32"/>
      <c r="E2" s="33"/>
      <c r="F2" s="6"/>
      <c r="G2" s="6"/>
      <c r="H2" s="7" t="s">
        <v>39</v>
      </c>
      <c r="I2" s="7" t="s">
        <v>41</v>
      </c>
      <c r="J2" s="7" t="s">
        <v>41</v>
      </c>
      <c r="K2" s="7" t="s">
        <v>41</v>
      </c>
      <c r="L2" s="7" t="s">
        <v>41</v>
      </c>
      <c r="M2" s="7"/>
      <c r="N2" s="7"/>
      <c r="O2" s="7" t="s">
        <v>42</v>
      </c>
      <c r="P2" s="7" t="s">
        <v>42</v>
      </c>
      <c r="Q2" s="7" t="s">
        <v>42</v>
      </c>
      <c r="R2" s="7" t="s">
        <v>42</v>
      </c>
      <c r="S2" s="34"/>
      <c r="T2" s="35"/>
    </row>
    <row r="3" spans="1:20" s="68" customFormat="1" ht="18" x14ac:dyDescent="0.35">
      <c r="A3" s="67"/>
      <c r="B3" s="67"/>
      <c r="E3" s="69"/>
      <c r="F3" s="70" t="s">
        <v>111</v>
      </c>
      <c r="G3" s="70" t="s">
        <v>112</v>
      </c>
      <c r="H3" s="70" t="s">
        <v>48</v>
      </c>
      <c r="I3" s="70" t="s">
        <v>113</v>
      </c>
      <c r="J3" s="70" t="s">
        <v>114</v>
      </c>
      <c r="K3" s="70" t="s">
        <v>115</v>
      </c>
      <c r="L3" s="70" t="s">
        <v>116</v>
      </c>
      <c r="M3" s="70" t="s">
        <v>52</v>
      </c>
      <c r="N3" s="70" t="s">
        <v>53</v>
      </c>
      <c r="O3" s="70" t="s">
        <v>113</v>
      </c>
      <c r="P3" s="70" t="s">
        <v>114</v>
      </c>
      <c r="Q3" s="70" t="s">
        <v>115</v>
      </c>
      <c r="R3" s="70" t="s">
        <v>116</v>
      </c>
      <c r="S3" s="71" t="s">
        <v>54</v>
      </c>
      <c r="T3" s="67"/>
    </row>
    <row r="4" spans="1:20" s="40" customFormat="1" ht="15.6" x14ac:dyDescent="0.3">
      <c r="A4" s="76" t="s">
        <v>55</v>
      </c>
      <c r="B4" s="76"/>
      <c r="C4" s="76"/>
      <c r="D4" s="76"/>
      <c r="E4" s="55" t="s">
        <v>56</v>
      </c>
      <c r="F4" s="40">
        <f>COUNTIF(F8:F51,"=1")</f>
        <v>0</v>
      </c>
      <c r="G4" s="40">
        <f>COUNTIF(G8:G51,"=3")</f>
        <v>0</v>
      </c>
      <c r="H4" s="40">
        <f>COUNTIFS(H8:H51, "&gt;4", H8:H51, "&lt;7")</f>
        <v>0</v>
      </c>
      <c r="I4" s="40">
        <f>COUNTIF(I8:I51, "=1")</f>
        <v>0</v>
      </c>
      <c r="J4" s="40">
        <f>COUNTIF(J8:J51, "=1")</f>
        <v>0</v>
      </c>
      <c r="K4" s="40">
        <f>COUNTIF(K8:K51, "=1")</f>
        <v>0</v>
      </c>
      <c r="L4" s="40">
        <f>COUNTIF(L8:L51, "=1")</f>
        <v>0</v>
      </c>
      <c r="M4" s="40">
        <f>COUNTIF(M8:M51, "=3")</f>
        <v>0</v>
      </c>
      <c r="N4" s="40">
        <f>COUNTIFS(N8:N51,"&gt;4", N8:N51,"&lt;7" )</f>
        <v>0</v>
      </c>
      <c r="O4" s="40">
        <f>COUNTIF(O8:O51, "=1")</f>
        <v>0</v>
      </c>
      <c r="P4" s="40">
        <f>COUNTIF(P8:P51, "=1")</f>
        <v>0</v>
      </c>
      <c r="Q4" s="40">
        <f>COUNTIF(Q8:Q51, "=1")</f>
        <v>0</v>
      </c>
      <c r="R4" s="40">
        <f>COUNTIF(R8:R51, "=1")</f>
        <v>0</v>
      </c>
      <c r="S4" s="55">
        <f>COUNTIF(S8:S51, "=3")</f>
        <v>0</v>
      </c>
    </row>
    <row r="5" spans="1:20" s="40" customFormat="1" ht="15.6" x14ac:dyDescent="0.3">
      <c r="A5" s="76"/>
      <c r="B5" s="76"/>
      <c r="C5" s="76"/>
      <c r="D5" s="76"/>
      <c r="E5" s="55" t="s">
        <v>57</v>
      </c>
      <c r="F5" s="40">
        <f>COUNTA(F8:F51)</f>
        <v>0</v>
      </c>
      <c r="G5" s="40">
        <f t="shared" ref="G5:S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55">
        <f t="shared" si="0"/>
        <v>0</v>
      </c>
    </row>
    <row r="6" spans="1:20"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9">
        <f>S4/B2</f>
        <v>0</v>
      </c>
    </row>
    <row r="7" spans="1:20" s="66" customFormat="1" x14ac:dyDescent="0.3">
      <c r="A7" s="60" t="s">
        <v>59</v>
      </c>
      <c r="B7" s="61" t="s">
        <v>60</v>
      </c>
      <c r="C7" s="61" t="s">
        <v>61</v>
      </c>
      <c r="D7" s="61" t="s">
        <v>62</v>
      </c>
      <c r="E7" s="62" t="s">
        <v>63</v>
      </c>
      <c r="F7" s="63" t="s">
        <v>64</v>
      </c>
      <c r="G7" s="63" t="s">
        <v>67</v>
      </c>
      <c r="H7" s="63" t="s">
        <v>117</v>
      </c>
      <c r="I7" s="63" t="s">
        <v>64</v>
      </c>
      <c r="J7" s="63" t="s">
        <v>64</v>
      </c>
      <c r="K7" s="63" t="s">
        <v>64</v>
      </c>
      <c r="L7" s="63" t="s">
        <v>64</v>
      </c>
      <c r="M7" s="63" t="s">
        <v>67</v>
      </c>
      <c r="N7" s="63" t="s">
        <v>117</v>
      </c>
      <c r="O7" s="63" t="s">
        <v>64</v>
      </c>
      <c r="P7" s="63" t="s">
        <v>64</v>
      </c>
      <c r="Q7" s="63" t="s">
        <v>64</v>
      </c>
      <c r="R7" s="63" t="s">
        <v>64</v>
      </c>
      <c r="S7" s="64" t="s">
        <v>67</v>
      </c>
      <c r="T7" s="65" t="s">
        <v>68</v>
      </c>
    </row>
    <row r="8" spans="1:20" x14ac:dyDescent="0.3">
      <c r="A8" s="1" t="s">
        <v>118</v>
      </c>
      <c r="B8" s="1"/>
      <c r="C8" s="1"/>
      <c r="D8" s="1"/>
      <c r="E8" s="51"/>
      <c r="F8" s="1"/>
      <c r="G8" s="1"/>
      <c r="H8" s="1"/>
    </row>
    <row r="9" spans="1:20" x14ac:dyDescent="0.3">
      <c r="A9" s="1"/>
      <c r="B9" s="1"/>
      <c r="C9" s="1"/>
      <c r="D9" s="1"/>
      <c r="E9" s="51"/>
      <c r="F9" s="1"/>
      <c r="G9" s="1"/>
      <c r="I9" s="1"/>
      <c r="J9" s="1"/>
    </row>
    <row r="10" spans="1:20" x14ac:dyDescent="0.3">
      <c r="A10" s="1"/>
      <c r="B10" s="1"/>
      <c r="C10" s="1"/>
      <c r="D10" s="1"/>
      <c r="E10" s="51"/>
      <c r="F10" s="1"/>
      <c r="G10" s="1"/>
    </row>
    <row r="11" spans="1:20" x14ac:dyDescent="0.3">
      <c r="A11" s="1"/>
      <c r="B11" s="1"/>
      <c r="C11" s="1"/>
      <c r="D11" s="1"/>
      <c r="E11" s="51"/>
      <c r="F11" s="1"/>
      <c r="G11" s="1"/>
      <c r="I11" s="1"/>
      <c r="J11" s="1"/>
    </row>
    <row r="12" spans="1:20" x14ac:dyDescent="0.3">
      <c r="A12" s="1"/>
      <c r="B12" s="1"/>
      <c r="C12" s="1"/>
      <c r="D12" s="1"/>
      <c r="E12" s="51"/>
      <c r="F12" s="1"/>
      <c r="G12" s="1"/>
    </row>
    <row r="13" spans="1:20" x14ac:dyDescent="0.3">
      <c r="A13" s="1"/>
      <c r="B13" s="1"/>
      <c r="C13" s="1"/>
      <c r="D13" s="1"/>
      <c r="E13" s="51"/>
      <c r="F13" s="1"/>
      <c r="G13" s="1"/>
      <c r="I13" s="1"/>
      <c r="J13" s="1"/>
    </row>
    <row r="14" spans="1:20" x14ac:dyDescent="0.3">
      <c r="A14" s="1"/>
      <c r="B14" s="1"/>
      <c r="C14" s="1"/>
      <c r="D14" s="1"/>
      <c r="E14" s="51"/>
      <c r="F14" s="1"/>
      <c r="G14" s="1"/>
      <c r="H14" s="1"/>
    </row>
    <row r="15" spans="1:20" x14ac:dyDescent="0.3">
      <c r="A15" s="1"/>
      <c r="B15" s="1"/>
      <c r="C15" s="1"/>
      <c r="D15" s="1"/>
      <c r="E15" s="51"/>
      <c r="F15" s="1"/>
      <c r="G15" s="1"/>
      <c r="H15" s="1"/>
      <c r="I15" s="1"/>
      <c r="J15" s="1"/>
    </row>
    <row r="16" spans="1:20" x14ac:dyDescent="0.3">
      <c r="A16" s="1"/>
      <c r="B16" s="1"/>
      <c r="C16" s="1"/>
      <c r="D16" s="1"/>
      <c r="E16" s="51"/>
      <c r="F16" s="1"/>
      <c r="G16" s="1"/>
    </row>
    <row r="17" spans="1:10" x14ac:dyDescent="0.3">
      <c r="A17" s="1"/>
      <c r="B17" s="1"/>
      <c r="C17" s="1"/>
      <c r="D17" s="1"/>
      <c r="E17" s="51"/>
      <c r="F17" s="1"/>
      <c r="G17" s="1"/>
      <c r="I17" s="1"/>
      <c r="J17" s="1"/>
    </row>
    <row r="18" spans="1:10" x14ac:dyDescent="0.3">
      <c r="A18" s="1"/>
      <c r="B18" s="1"/>
      <c r="C18" s="1"/>
      <c r="D18" s="1"/>
      <c r="E18" s="51"/>
      <c r="F18" s="1"/>
      <c r="G18" s="1"/>
    </row>
    <row r="19" spans="1:10" x14ac:dyDescent="0.3">
      <c r="A19" s="1"/>
      <c r="B19" s="1"/>
      <c r="C19" s="1"/>
      <c r="D19" s="1"/>
      <c r="E19" s="51"/>
      <c r="F19" s="1"/>
      <c r="G19" s="1"/>
    </row>
    <row r="20" spans="1:10" x14ac:dyDescent="0.3">
      <c r="A20" s="1"/>
      <c r="B20" s="1"/>
      <c r="C20" s="1"/>
      <c r="D20" s="1"/>
      <c r="E20" s="51"/>
      <c r="F20" s="1"/>
      <c r="G20" s="1"/>
    </row>
    <row r="21" spans="1:10" x14ac:dyDescent="0.3">
      <c r="A21" s="1"/>
      <c r="B21" s="1"/>
      <c r="C21" s="1"/>
      <c r="D21" s="1"/>
      <c r="E21" s="51"/>
      <c r="F21" s="1"/>
      <c r="G21" s="1"/>
      <c r="H21" s="1"/>
    </row>
    <row r="22" spans="1:10" x14ac:dyDescent="0.3">
      <c r="A22" s="1"/>
      <c r="B22" s="1"/>
      <c r="C22" s="1"/>
      <c r="D22" s="1"/>
      <c r="E22" s="51"/>
      <c r="F22" s="1"/>
      <c r="G22" s="1"/>
    </row>
    <row r="23" spans="1:10" x14ac:dyDescent="0.3">
      <c r="A23" s="1"/>
      <c r="B23" s="1"/>
      <c r="C23" s="1"/>
      <c r="D23" s="1"/>
      <c r="E23" s="51"/>
      <c r="F23" s="1"/>
      <c r="G23" s="1"/>
    </row>
    <row r="24" spans="1:10" x14ac:dyDescent="0.3">
      <c r="A24" s="1"/>
      <c r="B24" s="1"/>
      <c r="C24" s="1"/>
      <c r="D24" s="1"/>
      <c r="E24" s="51"/>
      <c r="F24" s="1"/>
      <c r="G24" s="1"/>
    </row>
    <row r="25" spans="1:10" x14ac:dyDescent="0.3">
      <c r="A25" s="1"/>
      <c r="B25" s="1"/>
      <c r="C25" s="1"/>
      <c r="D25" s="1"/>
      <c r="E25" s="51"/>
      <c r="F25" s="1"/>
      <c r="G25" s="1"/>
    </row>
    <row r="26" spans="1:10" x14ac:dyDescent="0.3">
      <c r="A26" s="1"/>
      <c r="B26" s="1"/>
      <c r="C26" s="1"/>
      <c r="D26" s="1"/>
      <c r="E26" s="51"/>
      <c r="F26" s="1"/>
      <c r="G26" s="1"/>
    </row>
    <row r="27" spans="1:10" x14ac:dyDescent="0.3">
      <c r="A27" s="1"/>
      <c r="B27" s="1"/>
      <c r="C27" s="1"/>
      <c r="D27" s="1"/>
      <c r="E27" s="51"/>
      <c r="F27" s="1"/>
      <c r="G27" s="1"/>
    </row>
    <row r="28" spans="1:10" x14ac:dyDescent="0.3">
      <c r="A28" s="1"/>
      <c r="B28" s="1"/>
      <c r="C28" s="1"/>
      <c r="D28" s="1"/>
      <c r="E28" s="51"/>
      <c r="F28" s="1"/>
      <c r="G28" s="1"/>
    </row>
    <row r="29" spans="1:10" x14ac:dyDescent="0.3">
      <c r="A29" s="1"/>
      <c r="B29" s="1"/>
      <c r="C29" s="1"/>
      <c r="D29" s="1"/>
      <c r="E29" s="51"/>
      <c r="F29" s="1"/>
      <c r="G29" s="1"/>
    </row>
    <row r="30" spans="1:10" x14ac:dyDescent="0.3">
      <c r="A30" s="1"/>
      <c r="B30" s="1"/>
      <c r="C30" s="1"/>
      <c r="D30" s="1"/>
      <c r="E30" s="51"/>
      <c r="F30" s="1"/>
      <c r="G30" s="1"/>
    </row>
    <row r="31" spans="1:10" x14ac:dyDescent="0.3">
      <c r="A31" s="1"/>
      <c r="B31" s="1"/>
      <c r="C31" s="1"/>
      <c r="D31" s="1"/>
      <c r="E31" s="51"/>
      <c r="F31" s="1"/>
      <c r="G31" s="1"/>
    </row>
    <row r="32" spans="1:10" x14ac:dyDescent="0.3">
      <c r="A32" s="1"/>
      <c r="B32" s="1"/>
      <c r="C32" s="1"/>
      <c r="D32" s="1"/>
      <c r="E32" s="51"/>
      <c r="F32" s="1"/>
      <c r="G32" s="1"/>
    </row>
    <row r="33" spans="1:7" x14ac:dyDescent="0.3">
      <c r="A33" s="1"/>
      <c r="B33" s="1"/>
      <c r="C33" s="1"/>
      <c r="D33" s="1"/>
      <c r="E33" s="51"/>
      <c r="F33" s="1"/>
      <c r="G33" s="1"/>
    </row>
    <row r="34" spans="1:7" ht="13.5" customHeight="1" x14ac:dyDescent="0.3">
      <c r="A34" s="1"/>
      <c r="C34" s="2"/>
      <c r="D34" s="2"/>
    </row>
    <row r="35" spans="1:7" x14ac:dyDescent="0.3">
      <c r="A35" s="1"/>
    </row>
    <row r="36" spans="1:7" x14ac:dyDescent="0.3">
      <c r="A36" s="1"/>
    </row>
    <row r="37" spans="1:7" x14ac:dyDescent="0.3">
      <c r="A37" s="1"/>
    </row>
    <row r="38" spans="1:7" x14ac:dyDescent="0.3">
      <c r="A38" s="1"/>
    </row>
    <row r="39" spans="1:7" x14ac:dyDescent="0.3">
      <c r="A39" s="1"/>
    </row>
    <row r="51" spans="5:19" s="72" customFormat="1" x14ac:dyDescent="0.3">
      <c r="E51" s="56"/>
      <c r="S51" s="56"/>
    </row>
  </sheetData>
  <mergeCells count="1">
    <mergeCell ref="A4:D6"/>
  </mergeCells>
  <conditionalFormatting sqref="A8:A51">
    <cfRule type="notContainsBlanks" dxfId="115" priority="1">
      <formula>LEN(TRIM(A8))&gt;0</formula>
    </cfRule>
    <cfRule type="expression" dxfId="114" priority="2">
      <formula>OR(ISNUMBER(F8:X8),ISTEXT(F8:X8))</formula>
    </cfRule>
  </conditionalFormatting>
  <conditionalFormatting sqref="F8:F51">
    <cfRule type="containsText" dxfId="113" priority="5" operator="containsText" text="1">
      <formula>NOT(ISERROR(SEARCH("1",F8)))</formula>
    </cfRule>
    <cfRule type="containsText" dxfId="112" priority="6" operator="containsText" text="0">
      <formula>NOT(ISERROR(SEARCH("0",F8)))</formula>
    </cfRule>
  </conditionalFormatting>
  <conditionalFormatting sqref="F6:S6">
    <cfRule type="cellIs" dxfId="111" priority="21" operator="between">
      <formula>0.8</formula>
      <formula>1</formula>
    </cfRule>
    <cfRule type="cellIs" dxfId="110" priority="22" operator="between">
      <formula>0</formula>
      <formula>0.79</formula>
    </cfRule>
  </conditionalFormatting>
  <conditionalFormatting sqref="G8:G51">
    <cfRule type="containsText" dxfId="109" priority="3" operator="containsText" text="3">
      <formula>NOT(ISERROR(SEARCH("3",G8)))</formula>
    </cfRule>
    <cfRule type="containsText" dxfId="108" priority="4" operator="containsText" text="2">
      <formula>NOT(ISERROR(SEARCH("2",G8)))</formula>
    </cfRule>
  </conditionalFormatting>
  <conditionalFormatting sqref="G8:H51 N8:N51">
    <cfRule type="containsText" dxfId="107" priority="12" operator="containsText" text="1">
      <formula>NOT(ISERROR(SEARCH("1",G8)))</formula>
    </cfRule>
  </conditionalFormatting>
  <conditionalFormatting sqref="G8:S51">
    <cfRule type="containsText" dxfId="106" priority="26" operator="containsText" text="0">
      <formula>NOT(ISERROR(SEARCH("0",G8)))</formula>
    </cfRule>
  </conditionalFormatting>
  <conditionalFormatting sqref="H8:H51 N8:N51">
    <cfRule type="containsText" dxfId="105" priority="7" operator="containsText" text="6">
      <formula>NOT(ISERROR(SEARCH("6",H8)))</formula>
    </cfRule>
    <cfRule type="containsText" dxfId="104" priority="8" operator="containsText" text="5">
      <formula>NOT(ISERROR(SEARCH("5",H8)))</formula>
    </cfRule>
    <cfRule type="containsText" dxfId="103" priority="9" operator="containsText" text="4">
      <formula>NOT(ISERROR(SEARCH("4",H8)))</formula>
    </cfRule>
    <cfRule type="containsText" dxfId="102" priority="10" operator="containsText" text="3">
      <formula>NOT(ISERROR(SEARCH("3",H8)))</formula>
    </cfRule>
    <cfRule type="containsText" dxfId="101" priority="11" operator="containsText" text="2">
      <formula>NOT(ISERROR(SEARCH("2",H8)))</formula>
    </cfRule>
  </conditionalFormatting>
  <conditionalFormatting sqref="I8:L51 O8:R51">
    <cfRule type="containsText" dxfId="100" priority="18" operator="containsText" text="1">
      <formula>NOT(ISERROR(SEARCH("1",I8)))</formula>
    </cfRule>
  </conditionalFormatting>
  <conditionalFormatting sqref="M8:M51 S8:S51">
    <cfRule type="containsText" dxfId="99" priority="23" operator="containsText" text="3">
      <formula>NOT(ISERROR(SEARCH("3",M8)))</formula>
    </cfRule>
  </conditionalFormatting>
  <conditionalFormatting sqref="M8:N51 S8:S51">
    <cfRule type="containsText" dxfId="98" priority="24" operator="containsText" text="2">
      <formula>NOT(ISERROR(SEARCH("2",M8)))</formula>
    </cfRule>
    <cfRule type="containsText" dxfId="97" priority="25" operator="containsText" text="1">
      <formula>NOT(ISERROR(SEARCH("1",M8)))</formula>
    </cfRule>
  </conditionalFormatting>
  <dataValidations count="2">
    <dataValidation type="whole" errorStyle="information" operator="lessThan" allowBlank="1" showInputMessage="1" showErrorMessage="1" errorTitle="Score is too high" error="For this phase, the maximum score is 6. Check row 6 for the maximum score for this particular question." sqref="F8:F51" xr:uid="{64F6C05A-2E0D-40A1-901E-53B2E9796B1A}">
      <formula1>7</formula1>
    </dataValidation>
    <dataValidation type="whole" errorStyle="information" operator="lessThan" allowBlank="1" showInputMessage="1" showErrorMessage="1" errorTitle="Score is too high" error="For this phase, the maximum score is 6. Check row 7 for the maximum score for this particular question." sqref="G8:S51" xr:uid="{17B8497A-29ED-495B-84E6-9CB5736F707E}">
      <formula1>7</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1E0F-B7C9-455F-8E20-278CDA0B7D1B}">
  <dimension ref="A1:U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6" width="8.44140625" customWidth="1"/>
    <col min="7" max="7" width="12.21875" customWidth="1"/>
    <col min="8" max="8" width="8.33203125" customWidth="1"/>
    <col min="9" max="9" width="12.5546875" customWidth="1"/>
    <col min="10" max="10" width="9.77734375" customWidth="1"/>
    <col min="11" max="11" width="11.21875" customWidth="1"/>
    <col min="12" max="13" width="10.77734375" customWidth="1"/>
    <col min="14" max="15" width="12.5546875" customWidth="1"/>
    <col min="16" max="16" width="9.77734375" customWidth="1"/>
    <col min="17" max="18" width="10.77734375" customWidth="1"/>
    <col min="19" max="19" width="10" customWidth="1"/>
    <col min="20" max="20" width="12.5546875" style="52" customWidth="1"/>
    <col min="21" max="21" width="60.44140625" customWidth="1"/>
  </cols>
  <sheetData>
    <row r="1" spans="1:21" s="29" customFormat="1" ht="21" x14ac:dyDescent="0.4">
      <c r="A1" s="22" t="s">
        <v>119</v>
      </c>
      <c r="B1" s="23" t="s">
        <v>150</v>
      </c>
      <c r="C1" s="23" t="s">
        <v>120</v>
      </c>
      <c r="D1" s="23"/>
      <c r="E1" s="24"/>
      <c r="F1" s="25"/>
      <c r="G1" s="25"/>
      <c r="H1" s="25"/>
      <c r="I1" s="26"/>
      <c r="J1" s="26"/>
      <c r="K1" s="26"/>
      <c r="L1" s="26"/>
      <c r="M1" s="26"/>
      <c r="N1" s="26"/>
      <c r="O1" s="26"/>
      <c r="P1" s="26"/>
      <c r="Q1" s="26"/>
      <c r="R1" s="26"/>
      <c r="S1" s="26"/>
      <c r="T1" s="27"/>
      <c r="U1" s="28"/>
    </row>
    <row r="2" spans="1:21" s="36" customFormat="1" ht="18" x14ac:dyDescent="0.35">
      <c r="A2" s="30" t="s">
        <v>38</v>
      </c>
      <c r="B2" s="31">
        <f>COUNTIF(A8:A51, "*")</f>
        <v>1</v>
      </c>
      <c r="C2" s="32"/>
      <c r="D2" s="32"/>
      <c r="E2" s="33"/>
      <c r="F2" s="6"/>
      <c r="G2" s="6"/>
      <c r="H2" s="6"/>
      <c r="I2" s="7" t="s">
        <v>39</v>
      </c>
      <c r="J2" s="7" t="s">
        <v>41</v>
      </c>
      <c r="K2" s="7" t="s">
        <v>41</v>
      </c>
      <c r="L2" s="7" t="s">
        <v>41</v>
      </c>
      <c r="M2" s="7" t="s">
        <v>41</v>
      </c>
      <c r="N2" s="7"/>
      <c r="O2" s="7"/>
      <c r="P2" s="7" t="s">
        <v>42</v>
      </c>
      <c r="Q2" s="7" t="s">
        <v>42</v>
      </c>
      <c r="R2" s="7" t="s">
        <v>42</v>
      </c>
      <c r="S2" s="7" t="s">
        <v>42</v>
      </c>
      <c r="T2" s="34"/>
      <c r="U2" s="35"/>
    </row>
    <row r="3" spans="1:21" s="68" customFormat="1" ht="18" x14ac:dyDescent="0.35">
      <c r="A3" s="67"/>
      <c r="B3" s="67"/>
      <c r="E3" s="69"/>
      <c r="F3" s="70" t="s">
        <v>121</v>
      </c>
      <c r="G3" s="70" t="s">
        <v>151</v>
      </c>
      <c r="H3" s="70" t="s">
        <v>122</v>
      </c>
      <c r="I3" s="70" t="s">
        <v>48</v>
      </c>
      <c r="J3" s="70" t="s">
        <v>123</v>
      </c>
      <c r="K3" s="70" t="s">
        <v>124</v>
      </c>
      <c r="L3" s="70" t="s">
        <v>125</v>
      </c>
      <c r="M3" s="70" t="s">
        <v>126</v>
      </c>
      <c r="N3" s="70" t="s">
        <v>52</v>
      </c>
      <c r="O3" s="70" t="s">
        <v>53</v>
      </c>
      <c r="P3" s="70" t="s">
        <v>123</v>
      </c>
      <c r="Q3" s="70" t="s">
        <v>124</v>
      </c>
      <c r="R3" s="70" t="s">
        <v>125</v>
      </c>
      <c r="S3" s="70" t="s">
        <v>126</v>
      </c>
      <c r="T3" s="71" t="s">
        <v>54</v>
      </c>
      <c r="U3" s="67"/>
    </row>
    <row r="4" spans="1:21" s="40" customFormat="1" ht="15.6" x14ac:dyDescent="0.3">
      <c r="A4" s="76" t="s">
        <v>55</v>
      </c>
      <c r="B4" s="76"/>
      <c r="C4" s="76"/>
      <c r="D4" s="76"/>
      <c r="E4" s="55" t="s">
        <v>56</v>
      </c>
      <c r="F4" s="40">
        <f>COUNTIF(F8:F51,"=3")</f>
        <v>0</v>
      </c>
      <c r="G4" s="40">
        <f>COUNTIF(G8:G51,"=2")</f>
        <v>0</v>
      </c>
      <c r="H4" s="40">
        <f>COUNTIF(H8:H51,"=1")</f>
        <v>0</v>
      </c>
      <c r="I4" s="40">
        <f>COUNTIF(I8:I51, "=4")</f>
        <v>0</v>
      </c>
      <c r="J4" s="40">
        <f>COUNTIF(J8:J51, "=1")</f>
        <v>0</v>
      </c>
      <c r="K4" s="40">
        <f>COUNTIF(K8:K51, "=1")</f>
        <v>0</v>
      </c>
      <c r="L4" s="40">
        <f>COUNTIF(L8:L51, "=1")</f>
        <v>0</v>
      </c>
      <c r="M4" s="40">
        <f>COUNTIF(M8:M51, "=1")</f>
        <v>0</v>
      </c>
      <c r="N4" s="40">
        <f>COUNTIF(N8:N51, "=3")</f>
        <v>0</v>
      </c>
      <c r="O4" s="40">
        <f>COUNTIF(O8:O51,"=4" )</f>
        <v>0</v>
      </c>
      <c r="P4" s="40">
        <f>COUNTIF(P8:P51, "=1")</f>
        <v>0</v>
      </c>
      <c r="Q4" s="40">
        <f>COUNTIF(Q8:Q51, "=1")</f>
        <v>0</v>
      </c>
      <c r="R4" s="40">
        <f>COUNTIF(R8:R51, "=1")</f>
        <v>0</v>
      </c>
      <c r="S4" s="40">
        <f>COUNTIF(S8:S51, "=1")</f>
        <v>0</v>
      </c>
      <c r="T4" s="55">
        <f>COUNTIF(T8:T51, "=3")</f>
        <v>0</v>
      </c>
    </row>
    <row r="5" spans="1:21" s="40" customFormat="1" ht="15.6" x14ac:dyDescent="0.3">
      <c r="A5" s="76"/>
      <c r="B5" s="76"/>
      <c r="C5" s="76"/>
      <c r="D5" s="76"/>
      <c r="E5" s="55" t="s">
        <v>57</v>
      </c>
      <c r="F5" s="40">
        <f>COUNTA(F8:F51)</f>
        <v>0</v>
      </c>
      <c r="G5" s="40">
        <f t="shared" ref="G5:T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55">
        <f t="shared" si="0"/>
        <v>0</v>
      </c>
    </row>
    <row r="6" spans="1:21"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9">
        <f>T4/B2</f>
        <v>0</v>
      </c>
    </row>
    <row r="7" spans="1:21" s="66" customFormat="1" x14ac:dyDescent="0.3">
      <c r="A7" s="60" t="s">
        <v>59</v>
      </c>
      <c r="B7" s="61" t="s">
        <v>60</v>
      </c>
      <c r="C7" s="61" t="s">
        <v>61</v>
      </c>
      <c r="D7" s="61" t="s">
        <v>62</v>
      </c>
      <c r="E7" s="62" t="s">
        <v>63</v>
      </c>
      <c r="F7" s="63" t="s">
        <v>67</v>
      </c>
      <c r="G7" s="63" t="s">
        <v>127</v>
      </c>
      <c r="H7" s="63" t="s">
        <v>64</v>
      </c>
      <c r="I7" s="63" t="s">
        <v>66</v>
      </c>
      <c r="J7" s="63" t="s">
        <v>64</v>
      </c>
      <c r="K7" s="63" t="s">
        <v>64</v>
      </c>
      <c r="L7" s="63" t="s">
        <v>64</v>
      </c>
      <c r="M7" s="63" t="s">
        <v>64</v>
      </c>
      <c r="N7" s="63" t="s">
        <v>67</v>
      </c>
      <c r="O7" s="63" t="s">
        <v>66</v>
      </c>
      <c r="P7" s="63" t="s">
        <v>64</v>
      </c>
      <c r="Q7" s="63" t="s">
        <v>64</v>
      </c>
      <c r="R7" s="63" t="s">
        <v>64</v>
      </c>
      <c r="S7" s="63" t="s">
        <v>64</v>
      </c>
      <c r="T7" s="64" t="s">
        <v>67</v>
      </c>
      <c r="U7" s="65" t="s">
        <v>68</v>
      </c>
    </row>
    <row r="8" spans="1:21" x14ac:dyDescent="0.3">
      <c r="A8" s="1" t="s">
        <v>118</v>
      </c>
      <c r="B8" s="1"/>
      <c r="C8" s="1"/>
      <c r="D8" s="1"/>
      <c r="E8" s="51"/>
      <c r="F8" s="1"/>
      <c r="G8" s="1"/>
      <c r="H8" s="1"/>
      <c r="I8" s="1"/>
      <c r="J8" s="1"/>
      <c r="K8" s="1"/>
      <c r="L8" s="1"/>
      <c r="M8" s="1"/>
      <c r="N8" s="1"/>
      <c r="O8" s="1"/>
      <c r="P8" s="1"/>
      <c r="Q8" s="1"/>
      <c r="R8" s="1"/>
      <c r="S8" s="1"/>
      <c r="T8" s="51"/>
    </row>
    <row r="9" spans="1:21" x14ac:dyDescent="0.3">
      <c r="A9" s="1"/>
      <c r="B9" s="1"/>
      <c r="C9" s="1"/>
      <c r="D9" s="1"/>
      <c r="E9" s="51"/>
      <c r="F9" s="1"/>
      <c r="G9" s="1"/>
      <c r="H9" s="1"/>
      <c r="I9" s="1"/>
      <c r="J9" s="1"/>
      <c r="K9" s="1"/>
      <c r="L9" s="1"/>
      <c r="M9" s="1"/>
      <c r="N9" s="1"/>
      <c r="O9" s="1"/>
      <c r="P9" s="1"/>
      <c r="Q9" s="1"/>
      <c r="R9" s="1"/>
      <c r="S9" s="1"/>
      <c r="T9" s="51"/>
    </row>
    <row r="10" spans="1:21" x14ac:dyDescent="0.3">
      <c r="A10" s="1"/>
      <c r="B10" s="1"/>
      <c r="C10" s="1"/>
      <c r="D10" s="1"/>
      <c r="E10" s="51"/>
      <c r="F10" s="1"/>
      <c r="G10" s="1"/>
      <c r="H10" s="1"/>
      <c r="I10" s="1"/>
      <c r="J10" s="1"/>
      <c r="K10" s="1"/>
      <c r="L10" s="1"/>
      <c r="M10" s="1"/>
      <c r="N10" s="1"/>
      <c r="O10" s="1"/>
      <c r="P10" s="1"/>
      <c r="Q10" s="1"/>
      <c r="R10" s="1"/>
      <c r="S10" s="1"/>
      <c r="T10" s="51"/>
    </row>
    <row r="11" spans="1:21" x14ac:dyDescent="0.3">
      <c r="A11" s="1"/>
      <c r="B11" s="1"/>
      <c r="C11" s="1"/>
      <c r="D11" s="1"/>
      <c r="E11" s="51"/>
      <c r="F11" s="1"/>
      <c r="G11" s="1"/>
      <c r="H11" s="1"/>
      <c r="I11" s="1"/>
      <c r="J11" s="1"/>
      <c r="K11" s="1"/>
      <c r="L11" s="1"/>
      <c r="M11" s="1"/>
      <c r="N11" s="1"/>
      <c r="O11" s="1"/>
      <c r="P11" s="1"/>
      <c r="Q11" s="1"/>
      <c r="R11" s="1"/>
      <c r="S11" s="1"/>
      <c r="T11" s="51"/>
    </row>
    <row r="12" spans="1:21" x14ac:dyDescent="0.3">
      <c r="A12" s="1"/>
      <c r="B12" s="1"/>
      <c r="C12" s="1"/>
      <c r="D12" s="1"/>
      <c r="E12" s="51"/>
      <c r="F12" s="1"/>
      <c r="G12" s="1"/>
      <c r="H12" s="1"/>
      <c r="I12" s="1"/>
      <c r="J12" s="1"/>
      <c r="K12" s="1"/>
      <c r="L12" s="1"/>
      <c r="M12" s="1"/>
      <c r="N12" s="1"/>
      <c r="O12" s="1"/>
      <c r="P12" s="1"/>
      <c r="Q12" s="1"/>
      <c r="R12" s="1"/>
      <c r="S12" s="1"/>
      <c r="T12" s="51"/>
    </row>
    <row r="13" spans="1:21" x14ac:dyDescent="0.3">
      <c r="A13" s="1"/>
      <c r="B13" s="1"/>
      <c r="C13" s="1"/>
      <c r="D13" s="1"/>
      <c r="E13" s="51"/>
      <c r="F13" s="1"/>
      <c r="G13" s="1"/>
      <c r="H13" s="1"/>
      <c r="I13" s="1"/>
      <c r="J13" s="1"/>
      <c r="K13" s="1"/>
      <c r="L13" s="1"/>
    </row>
    <row r="14" spans="1:21" x14ac:dyDescent="0.3">
      <c r="A14" s="1"/>
      <c r="B14" s="1"/>
      <c r="C14" s="1"/>
      <c r="D14" s="1"/>
      <c r="E14" s="51"/>
      <c r="F14" s="1"/>
      <c r="G14" s="1"/>
      <c r="H14" s="1"/>
      <c r="I14" s="1"/>
      <c r="J14" s="1"/>
      <c r="K14" s="1"/>
      <c r="L14" s="1"/>
    </row>
    <row r="15" spans="1:21" x14ac:dyDescent="0.3">
      <c r="A15" s="1"/>
      <c r="B15" s="1"/>
      <c r="C15" s="1"/>
      <c r="D15" s="1"/>
      <c r="E15" s="51"/>
      <c r="F15" s="1"/>
      <c r="G15" s="1"/>
      <c r="H15" s="1"/>
      <c r="I15" s="1"/>
      <c r="J15" s="1"/>
      <c r="K15" s="1"/>
      <c r="L15" s="1"/>
    </row>
    <row r="16" spans="1:21" x14ac:dyDescent="0.3">
      <c r="A16" s="1"/>
      <c r="B16" s="1"/>
      <c r="C16" s="1"/>
      <c r="D16" s="1"/>
      <c r="E16" s="51"/>
      <c r="F16" s="1"/>
      <c r="G16" s="1"/>
      <c r="H16" s="1"/>
      <c r="I16" s="1"/>
      <c r="J16" s="1"/>
      <c r="K16" s="1"/>
      <c r="L16" s="1"/>
    </row>
    <row r="17" spans="1:12" x14ac:dyDescent="0.3">
      <c r="A17" s="1"/>
      <c r="B17" s="1"/>
      <c r="C17" s="1"/>
      <c r="D17" s="1"/>
      <c r="E17" s="51"/>
      <c r="F17" s="1"/>
      <c r="G17" s="1"/>
      <c r="H17" s="1"/>
      <c r="I17" s="1"/>
      <c r="J17" s="1"/>
      <c r="K17" s="1"/>
      <c r="L17" s="1"/>
    </row>
    <row r="18" spans="1:12" x14ac:dyDescent="0.3">
      <c r="A18" s="1"/>
      <c r="B18" s="1"/>
      <c r="C18" s="1"/>
      <c r="D18" s="1"/>
      <c r="E18" s="51"/>
      <c r="F18" s="1"/>
      <c r="G18" s="1"/>
      <c r="H18" s="1"/>
      <c r="I18" s="1"/>
    </row>
    <row r="19" spans="1:12" x14ac:dyDescent="0.3">
      <c r="A19" s="1"/>
      <c r="B19" s="1"/>
      <c r="C19" s="1"/>
      <c r="D19" s="1"/>
      <c r="E19" s="51"/>
      <c r="F19" s="1"/>
      <c r="G19" s="1"/>
      <c r="H19" s="1"/>
      <c r="I19" s="1"/>
    </row>
    <row r="20" spans="1:12" x14ac:dyDescent="0.3">
      <c r="A20" s="1"/>
      <c r="B20" s="1"/>
      <c r="C20" s="1"/>
      <c r="D20" s="1"/>
      <c r="E20" s="51"/>
      <c r="F20" s="1"/>
      <c r="G20" s="1"/>
      <c r="H20" s="1"/>
    </row>
    <row r="21" spans="1:12" x14ac:dyDescent="0.3">
      <c r="A21" s="1"/>
      <c r="B21" s="1"/>
      <c r="C21" s="1"/>
      <c r="D21" s="1"/>
      <c r="E21" s="51"/>
      <c r="F21" s="1"/>
      <c r="G21" s="1"/>
      <c r="H21" s="1"/>
      <c r="I21" s="1"/>
    </row>
    <row r="22" spans="1:12" x14ac:dyDescent="0.3">
      <c r="A22" s="1"/>
      <c r="B22" s="1"/>
      <c r="C22" s="1"/>
      <c r="D22" s="1"/>
      <c r="E22" s="51"/>
      <c r="F22" s="1"/>
      <c r="G22" s="1"/>
      <c r="H22" s="1"/>
    </row>
    <row r="23" spans="1:12" x14ac:dyDescent="0.3">
      <c r="A23" s="1"/>
      <c r="B23" s="1"/>
      <c r="C23" s="1"/>
      <c r="D23" s="1"/>
      <c r="E23" s="51"/>
      <c r="F23" s="1"/>
      <c r="G23" s="1"/>
      <c r="H23" s="1"/>
    </row>
    <row r="24" spans="1:12" x14ac:dyDescent="0.3">
      <c r="A24" s="1"/>
      <c r="B24" s="1"/>
      <c r="C24" s="1"/>
      <c r="D24" s="1"/>
      <c r="E24" s="51"/>
      <c r="F24" s="1"/>
      <c r="G24" s="1"/>
      <c r="H24" s="1"/>
    </row>
    <row r="25" spans="1:12" x14ac:dyDescent="0.3">
      <c r="A25" s="1"/>
      <c r="B25" s="1"/>
      <c r="C25" s="1"/>
      <c r="D25" s="1"/>
      <c r="E25" s="51"/>
      <c r="F25" s="1"/>
      <c r="G25" s="1"/>
      <c r="H25" s="1"/>
    </row>
    <row r="26" spans="1:12" x14ac:dyDescent="0.3">
      <c r="A26" s="1"/>
      <c r="B26" s="1"/>
      <c r="C26" s="1"/>
      <c r="D26" s="1"/>
      <c r="E26" s="51"/>
      <c r="F26" s="1"/>
      <c r="G26" s="1"/>
      <c r="H26" s="1"/>
    </row>
    <row r="27" spans="1:12" x14ac:dyDescent="0.3">
      <c r="A27" s="1"/>
      <c r="B27" s="1"/>
      <c r="C27" s="1"/>
      <c r="D27" s="1"/>
      <c r="E27" s="51"/>
      <c r="F27" s="1"/>
      <c r="G27" s="1"/>
      <c r="H27" s="1"/>
    </row>
    <row r="28" spans="1:12" x14ac:dyDescent="0.3">
      <c r="A28" s="1"/>
      <c r="B28" s="1"/>
      <c r="C28" s="1"/>
      <c r="D28" s="1"/>
      <c r="E28" s="51"/>
      <c r="F28" s="1"/>
      <c r="G28" s="1"/>
      <c r="H28" s="1"/>
    </row>
    <row r="29" spans="1:12" x14ac:dyDescent="0.3">
      <c r="A29" s="1"/>
      <c r="B29" s="1"/>
      <c r="C29" s="1"/>
      <c r="D29" s="1"/>
      <c r="E29" s="51"/>
      <c r="F29" s="1"/>
      <c r="G29" s="1"/>
      <c r="H29" s="1"/>
    </row>
    <row r="30" spans="1:12" x14ac:dyDescent="0.3">
      <c r="A30" s="1"/>
      <c r="B30" s="1"/>
      <c r="C30" s="1"/>
      <c r="D30" s="1"/>
      <c r="E30" s="51"/>
      <c r="F30" s="1"/>
      <c r="G30" s="1"/>
      <c r="H30" s="1"/>
    </row>
    <row r="31" spans="1:12" x14ac:dyDescent="0.3">
      <c r="A31" s="1"/>
      <c r="B31" s="1"/>
      <c r="C31" s="1"/>
      <c r="D31" s="1"/>
      <c r="E31" s="51"/>
      <c r="F31" s="1"/>
      <c r="G31" s="1"/>
      <c r="H31" s="1"/>
    </row>
    <row r="32" spans="1:12" x14ac:dyDescent="0.3">
      <c r="A32" s="1"/>
      <c r="B32" s="1"/>
      <c r="C32" s="1"/>
      <c r="D32" s="1"/>
      <c r="E32" s="51"/>
      <c r="F32" s="1"/>
      <c r="G32" s="1"/>
      <c r="H32" s="1"/>
    </row>
    <row r="33" spans="1:8" x14ac:dyDescent="0.3">
      <c r="A33" s="1"/>
      <c r="B33" s="1"/>
      <c r="C33" s="1"/>
      <c r="D33" s="1"/>
      <c r="E33" s="51"/>
      <c r="F33" s="1"/>
      <c r="G33" s="1"/>
      <c r="H33" s="1"/>
    </row>
    <row r="34" spans="1:8" ht="13.5" customHeight="1" x14ac:dyDescent="0.3">
      <c r="A34" s="1"/>
      <c r="C34" s="2"/>
      <c r="D34" s="2"/>
    </row>
    <row r="35" spans="1:8" x14ac:dyDescent="0.3">
      <c r="A35" s="1"/>
    </row>
    <row r="36" spans="1:8" x14ac:dyDescent="0.3">
      <c r="A36" s="1"/>
    </row>
    <row r="37" spans="1:8" x14ac:dyDescent="0.3">
      <c r="A37" s="1"/>
    </row>
    <row r="38" spans="1:8" x14ac:dyDescent="0.3">
      <c r="A38" s="1"/>
    </row>
    <row r="39" spans="1:8" x14ac:dyDescent="0.3">
      <c r="A39" s="1"/>
    </row>
    <row r="51" spans="5:20" s="72" customFormat="1" x14ac:dyDescent="0.3">
      <c r="E51" s="56"/>
      <c r="T51" s="56"/>
    </row>
  </sheetData>
  <mergeCells count="1">
    <mergeCell ref="A4:D6"/>
  </mergeCells>
  <conditionalFormatting sqref="A8:A51">
    <cfRule type="notContainsBlanks" dxfId="96" priority="94">
      <formula>LEN(TRIM(A8))&gt;0</formula>
    </cfRule>
    <cfRule type="expression" dxfId="95" priority="95">
      <formula>OR(ISNUMBER(F8:W8),ISTEXT(F8:W8))</formula>
    </cfRule>
  </conditionalFormatting>
  <conditionalFormatting sqref="F8:F51">
    <cfRule type="containsText" dxfId="94" priority="60" operator="containsText" text="3">
      <formula>NOT(ISERROR(SEARCH("3",F8)))</formula>
    </cfRule>
    <cfRule type="containsText" dxfId="93" priority="61" operator="containsText" text="2">
      <formula>NOT(ISERROR(SEARCH("2",F8)))</formula>
    </cfRule>
  </conditionalFormatting>
  <conditionalFormatting sqref="F8:G51">
    <cfRule type="containsText" dxfId="92" priority="75" operator="containsText" text="1">
      <formula>NOT(ISERROR(SEARCH("1",F8)))</formula>
    </cfRule>
  </conditionalFormatting>
  <conditionalFormatting sqref="F8:H51">
    <cfRule type="containsText" dxfId="91" priority="64" operator="containsText" text="0">
      <formula>NOT(ISERROR(SEARCH("0",F8)))</formula>
    </cfRule>
  </conditionalFormatting>
  <conditionalFormatting sqref="F6:T6">
    <cfRule type="cellIs" dxfId="90" priority="77" operator="between">
      <formula>0.8</formula>
      <formula>1</formula>
    </cfRule>
    <cfRule type="cellIs" dxfId="89" priority="78" operator="between">
      <formula>0</formula>
      <formula>0.79</formula>
    </cfRule>
  </conditionalFormatting>
  <conditionalFormatting sqref="G8:G51">
    <cfRule type="containsText" dxfId="88" priority="62" operator="containsText" text="2">
      <formula>NOT(ISERROR(SEARCH("2",G8)))</formula>
    </cfRule>
  </conditionalFormatting>
  <conditionalFormatting sqref="G8:H12">
    <cfRule type="containsText" dxfId="87" priority="51" operator="containsText" text="3">
      <formula>NOT(ISERROR(SEARCH("3",G8)))</formula>
    </cfRule>
    <cfRule type="containsText" dxfId="86" priority="52" operator="containsText" text="2">
      <formula>NOT(ISERROR(SEARCH("2",G8)))</formula>
    </cfRule>
  </conditionalFormatting>
  <conditionalFormatting sqref="H8:H12">
    <cfRule type="containsText" dxfId="85" priority="53" operator="containsText" text="1">
      <formula>NOT(ISERROR(SEARCH("1",H8)))</formula>
    </cfRule>
  </conditionalFormatting>
  <conditionalFormatting sqref="H8:H51">
    <cfRule type="containsText" dxfId="84" priority="63" operator="containsText" text="1">
      <formula>NOT(ISERROR(SEARCH("1",H8)))</formula>
    </cfRule>
  </conditionalFormatting>
  <conditionalFormatting sqref="I1:I1048576">
    <cfRule type="containsText" dxfId="83" priority="49" operator="containsText" text="3">
      <formula>NOT(ISERROR(SEARCH("3",I1)))</formula>
    </cfRule>
  </conditionalFormatting>
  <conditionalFormatting sqref="I8:I12">
    <cfRule type="containsText" dxfId="82" priority="72" operator="containsText" text="0">
      <formula>NOT(ISERROR(SEARCH("0",I8)))</formula>
    </cfRule>
  </conditionalFormatting>
  <conditionalFormatting sqref="I8:I51 O8:O51">
    <cfRule type="containsText" dxfId="81" priority="1" operator="containsText" text="4">
      <formula>NOT(ISERROR(SEARCH("4",I8)))</formula>
    </cfRule>
    <cfRule type="containsText" dxfId="80" priority="24" operator="containsText" text="3">
      <formula>NOT(ISERROR(SEARCH("3",I8)))</formula>
    </cfRule>
  </conditionalFormatting>
  <conditionalFormatting sqref="I8:I51">
    <cfRule type="containsText" dxfId="79" priority="50" operator="containsText" text="2">
      <formula>NOT(ISERROR(SEARCH("2",I8)))</formula>
    </cfRule>
    <cfRule type="containsText" dxfId="78" priority="58" operator="containsText" text="1">
      <formula>NOT(ISERROR(SEARCH("1",I8)))</formula>
    </cfRule>
  </conditionalFormatting>
  <conditionalFormatting sqref="I13:T51">
    <cfRule type="containsText" dxfId="77" priority="82" operator="containsText" text="0">
      <formula>NOT(ISERROR(SEARCH("0",I13)))</formula>
    </cfRule>
  </conditionalFormatting>
  <conditionalFormatting sqref="J8:M12">
    <cfRule type="containsText" dxfId="76" priority="31" operator="containsText" text="3">
      <formula>NOT(ISERROR(SEARCH("3",J8)))</formula>
    </cfRule>
    <cfRule type="containsText" dxfId="75" priority="32" operator="containsText" text="2">
      <formula>NOT(ISERROR(SEARCH("2",J8)))</formula>
    </cfRule>
    <cfRule type="containsText" dxfId="74" priority="33" operator="containsText" text="0">
      <formula>NOT(ISERROR(SEARCH("0",J8)))</formula>
    </cfRule>
    <cfRule type="containsText" dxfId="73" priority="34" operator="containsText" text="1">
      <formula>NOT(ISERROR(SEARCH("1",J8)))</formula>
    </cfRule>
  </conditionalFormatting>
  <conditionalFormatting sqref="J13:M51 P13:S51">
    <cfRule type="containsText" dxfId="72" priority="76" operator="containsText" text="1">
      <formula>NOT(ISERROR(SEARCH("1",J13)))</formula>
    </cfRule>
  </conditionalFormatting>
  <conditionalFormatting sqref="N8:N12">
    <cfRule type="containsText" dxfId="71" priority="28" operator="containsText" text="2">
      <formula>NOT(ISERROR(SEARCH("2",N8)))</formula>
    </cfRule>
    <cfRule type="containsText" dxfId="70" priority="30" operator="containsText" text="1">
      <formula>NOT(ISERROR(SEARCH("1",N8)))</formula>
    </cfRule>
  </conditionalFormatting>
  <conditionalFormatting sqref="N8:N51">
    <cfRule type="containsText" dxfId="69" priority="27" operator="containsText" text="3">
      <formula>NOT(ISERROR(SEARCH("3",N8)))</formula>
    </cfRule>
  </conditionalFormatting>
  <conditionalFormatting sqref="N8:O12">
    <cfRule type="containsText" dxfId="68" priority="29" operator="containsText" text="0">
      <formula>NOT(ISERROR(SEARCH("0",N8)))</formula>
    </cfRule>
  </conditionalFormatting>
  <conditionalFormatting sqref="N13:O51">
    <cfRule type="containsText" dxfId="67" priority="80" operator="containsText" text="2">
      <formula>NOT(ISERROR(SEARCH("2",N13)))</formula>
    </cfRule>
    <cfRule type="containsText" dxfId="66" priority="81" operator="containsText" text="1">
      <formula>NOT(ISERROR(SEARCH("1",N13)))</formula>
    </cfRule>
  </conditionalFormatting>
  <conditionalFormatting sqref="O8:O51">
    <cfRule type="containsText" dxfId="65" priority="25" operator="containsText" text="2">
      <formula>NOT(ISERROR(SEARCH("2",O8)))</formula>
    </cfRule>
    <cfRule type="containsText" dxfId="64" priority="26" operator="containsText" text="1">
      <formula>NOT(ISERROR(SEARCH("1",O8)))</formula>
    </cfRule>
  </conditionalFormatting>
  <conditionalFormatting sqref="P8:S12">
    <cfRule type="containsText" dxfId="63" priority="7" operator="containsText" text="3">
      <formula>NOT(ISERROR(SEARCH("3",P8)))</formula>
    </cfRule>
    <cfRule type="containsText" dxfId="62" priority="8" operator="containsText" text="2">
      <formula>NOT(ISERROR(SEARCH("2",P8)))</formula>
    </cfRule>
    <cfRule type="containsText" dxfId="61" priority="9" operator="containsText" text="0">
      <formula>NOT(ISERROR(SEARCH("0",P8)))</formula>
    </cfRule>
    <cfRule type="containsText" dxfId="60" priority="10" operator="containsText" text="1">
      <formula>NOT(ISERROR(SEARCH("1",P8)))</formula>
    </cfRule>
  </conditionalFormatting>
  <conditionalFormatting sqref="T8:T12">
    <cfRule type="containsText" dxfId="59" priority="5" operator="containsText" text="0">
      <formula>NOT(ISERROR(SEARCH("0",T8)))</formula>
    </cfRule>
  </conditionalFormatting>
  <conditionalFormatting sqref="T8:T51">
    <cfRule type="containsText" dxfId="58" priority="3" operator="containsText" text="3">
      <formula>NOT(ISERROR(SEARCH("3",T8)))</formula>
    </cfRule>
    <cfRule type="containsText" dxfId="57" priority="4" operator="containsText" text="2">
      <formula>NOT(ISERROR(SEARCH("2",T8)))</formula>
    </cfRule>
    <cfRule type="containsText" dxfId="56" priority="6" operator="containsText" text="1">
      <formula>NOT(ISERROR(SEARCH("1",T8)))</formula>
    </cfRule>
  </conditionalFormatting>
  <dataValidations count="1">
    <dataValidation type="whole" errorStyle="information" operator="lessThan" allowBlank="1" showInputMessage="1" showErrorMessage="1" errorTitle="Score is too high" error="For this phase, the maximum score is 4. Check row 7 for the maximum score for this particular question." sqref="F8:XFD51" xr:uid="{F7D32050-C0EC-4C62-851B-A8FF59A32C3D}">
      <formula1>5</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AAC8-D930-4940-98F1-C6AC11EF4FBD}">
  <dimension ref="A1:X51"/>
  <sheetViews>
    <sheetView zoomScaleNormal="100" workbookViewId="0"/>
  </sheetViews>
  <sheetFormatPr defaultRowHeight="14.4" x14ac:dyDescent="0.3"/>
  <cols>
    <col min="1" max="1" width="20.21875" customWidth="1"/>
    <col min="2" max="2" width="24.5546875" customWidth="1"/>
    <col min="3" max="4" width="12.77734375" customWidth="1"/>
    <col min="5" max="5" width="27.77734375" style="52" customWidth="1"/>
    <col min="6" max="8" width="6.21875" customWidth="1"/>
    <col min="9" max="9" width="9.21875" customWidth="1"/>
    <col min="10" max="10" width="12.5546875" customWidth="1"/>
    <col min="11" max="11" width="9.77734375" customWidth="1"/>
    <col min="12" max="12" width="11.21875" customWidth="1"/>
    <col min="13" max="13" width="10.77734375" customWidth="1"/>
    <col min="14" max="14" width="11.21875" customWidth="1"/>
    <col min="15" max="15" width="10.77734375" customWidth="1"/>
    <col min="16" max="17" width="12.5546875" customWidth="1"/>
    <col min="18" max="18" width="9.77734375" customWidth="1"/>
    <col min="19" max="20" width="10.77734375" customWidth="1"/>
    <col min="21" max="22" width="10" customWidth="1"/>
    <col min="23" max="23" width="12.5546875" style="52" customWidth="1"/>
    <col min="24" max="24" width="60.44140625" customWidth="1"/>
  </cols>
  <sheetData>
    <row r="1" spans="1:24" s="29" customFormat="1" ht="21" x14ac:dyDescent="0.4">
      <c r="A1" s="22" t="s">
        <v>128</v>
      </c>
      <c r="B1" s="23" t="s">
        <v>152</v>
      </c>
      <c r="C1" s="23" t="s">
        <v>129</v>
      </c>
      <c r="D1" s="23"/>
      <c r="E1" s="24"/>
      <c r="F1" s="25"/>
      <c r="G1" s="25"/>
      <c r="H1" s="25"/>
      <c r="I1" s="25"/>
      <c r="J1" s="26"/>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6"/>
      <c r="G2" s="6"/>
      <c r="H2" s="6"/>
      <c r="I2" s="6"/>
      <c r="J2" s="7" t="s">
        <v>39</v>
      </c>
      <c r="K2" s="7" t="s">
        <v>41</v>
      </c>
      <c r="L2" s="7" t="s">
        <v>41</v>
      </c>
      <c r="M2" s="7" t="s">
        <v>41</v>
      </c>
      <c r="N2" s="7" t="s">
        <v>41</v>
      </c>
      <c r="O2" s="7" t="s">
        <v>41</v>
      </c>
      <c r="P2" s="7"/>
      <c r="Q2" s="7"/>
      <c r="R2" s="7" t="s">
        <v>42</v>
      </c>
      <c r="S2" s="7" t="s">
        <v>42</v>
      </c>
      <c r="T2" s="7" t="s">
        <v>42</v>
      </c>
      <c r="U2" s="7" t="s">
        <v>42</v>
      </c>
      <c r="V2" s="7" t="s">
        <v>42</v>
      </c>
      <c r="W2" s="34"/>
      <c r="X2" s="35"/>
    </row>
    <row r="3" spans="1:24" s="68" customFormat="1" ht="18" x14ac:dyDescent="0.35">
      <c r="A3" s="67"/>
      <c r="B3" s="67"/>
      <c r="E3" s="69"/>
      <c r="F3" s="70" t="s">
        <v>130</v>
      </c>
      <c r="G3" s="70" t="s">
        <v>131</v>
      </c>
      <c r="H3" s="70" t="s">
        <v>132</v>
      </c>
      <c r="I3" s="70" t="s">
        <v>153</v>
      </c>
      <c r="J3" s="70" t="s">
        <v>48</v>
      </c>
      <c r="K3" s="70" t="s">
        <v>133</v>
      </c>
      <c r="L3" s="70" t="s">
        <v>134</v>
      </c>
      <c r="M3" s="70" t="s">
        <v>135</v>
      </c>
      <c r="N3" s="70" t="s">
        <v>136</v>
      </c>
      <c r="O3" s="70" t="s">
        <v>137</v>
      </c>
      <c r="P3" s="70" t="s">
        <v>52</v>
      </c>
      <c r="Q3" s="70" t="s">
        <v>53</v>
      </c>
      <c r="R3" s="70" t="s">
        <v>133</v>
      </c>
      <c r="S3" s="70" t="s">
        <v>134</v>
      </c>
      <c r="T3" s="70" t="s">
        <v>135</v>
      </c>
      <c r="U3" s="70" t="s">
        <v>136</v>
      </c>
      <c r="V3" s="70" t="s">
        <v>137</v>
      </c>
      <c r="W3" s="71" t="s">
        <v>54</v>
      </c>
      <c r="X3" s="67"/>
    </row>
    <row r="4" spans="1:24" s="40" customFormat="1" ht="15.6" x14ac:dyDescent="0.3">
      <c r="A4" s="76" t="s">
        <v>55</v>
      </c>
      <c r="B4" s="76"/>
      <c r="C4" s="76"/>
      <c r="D4" s="76"/>
      <c r="E4" s="55" t="s">
        <v>56</v>
      </c>
      <c r="F4" s="40">
        <f>COUNTIF(F8:F51,"=3")</f>
        <v>0</v>
      </c>
      <c r="G4" s="40">
        <f>COUNTIF(G8:G51,"=1")</f>
        <v>0</v>
      </c>
      <c r="H4" s="40">
        <f>COUNTIF(H8:H51,"=1")</f>
        <v>0</v>
      </c>
      <c r="I4" s="40">
        <f>COUNTIF(I8:I51,"=3")</f>
        <v>0</v>
      </c>
      <c r="J4" s="40">
        <f>COUNTIFS(J8:J51, "&gt;4", J8:J51, "&lt;7")</f>
        <v>0</v>
      </c>
      <c r="K4" s="40">
        <f>COUNTIF(K8:K51, "=1")</f>
        <v>0</v>
      </c>
      <c r="L4" s="40">
        <f>COUNTIF(L8:L51, "=1")</f>
        <v>0</v>
      </c>
      <c r="M4" s="40">
        <f>COUNTIF(M8:M51, "=1")</f>
        <v>0</v>
      </c>
      <c r="N4" s="40">
        <f>COUNTIF(N8:N51, "=1")</f>
        <v>0</v>
      </c>
      <c r="O4" s="40">
        <f>COUNTIF(O8:O51, "=1")</f>
        <v>0</v>
      </c>
      <c r="P4" s="40">
        <f>COUNTIF(P8:P51, "=3")</f>
        <v>0</v>
      </c>
      <c r="Q4" s="40">
        <f>COUNTIFS(Q8:Q51,"&gt;4", Q8:Q51,"&lt;7" )</f>
        <v>0</v>
      </c>
      <c r="R4" s="40">
        <f>COUNTIF(R8:R51, "=1")</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 t="shared" ref="G5:W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40">
        <f t="shared" si="0"/>
        <v>0</v>
      </c>
      <c r="W5" s="55">
        <f t="shared" si="0"/>
        <v>0</v>
      </c>
      <c r="X5" s="57"/>
    </row>
    <row r="6" spans="1:24"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67</v>
      </c>
      <c r="G7" s="63" t="s">
        <v>64</v>
      </c>
      <c r="H7" s="63" t="s">
        <v>64</v>
      </c>
      <c r="I7" s="63" t="s">
        <v>67</v>
      </c>
      <c r="J7" s="63" t="s">
        <v>117</v>
      </c>
      <c r="K7" s="63" t="s">
        <v>64</v>
      </c>
      <c r="L7" s="63" t="s">
        <v>64</v>
      </c>
      <c r="M7" s="63" t="s">
        <v>64</v>
      </c>
      <c r="N7" s="63" t="s">
        <v>64</v>
      </c>
      <c r="O7" s="63" t="s">
        <v>64</v>
      </c>
      <c r="P7" s="63" t="s">
        <v>67</v>
      </c>
      <c r="Q7" s="63" t="s">
        <v>117</v>
      </c>
      <c r="R7" s="63" t="s">
        <v>64</v>
      </c>
      <c r="S7" s="63" t="s">
        <v>64</v>
      </c>
      <c r="T7" s="63" t="s">
        <v>64</v>
      </c>
      <c r="U7" s="63" t="s">
        <v>64</v>
      </c>
      <c r="V7" s="63" t="s">
        <v>64</v>
      </c>
      <c r="W7" s="64" t="s">
        <v>67</v>
      </c>
      <c r="X7" s="65" t="s">
        <v>68</v>
      </c>
    </row>
    <row r="8" spans="1:24" x14ac:dyDescent="0.3">
      <c r="A8" s="1" t="s">
        <v>118</v>
      </c>
      <c r="B8" s="1"/>
      <c r="C8" s="1"/>
      <c r="D8" s="1"/>
      <c r="E8" s="51"/>
      <c r="F8" s="1"/>
      <c r="G8" s="1"/>
      <c r="H8" s="1"/>
      <c r="I8" s="1"/>
      <c r="J8" s="1"/>
    </row>
    <row r="9" spans="1:24" x14ac:dyDescent="0.3">
      <c r="A9" s="1"/>
      <c r="B9" s="1"/>
      <c r="C9" s="1"/>
      <c r="D9" s="1"/>
      <c r="E9" s="51"/>
      <c r="F9" s="1"/>
      <c r="G9" s="1"/>
      <c r="H9" s="1"/>
      <c r="I9" s="1"/>
      <c r="K9" s="1"/>
      <c r="L9" s="1"/>
    </row>
    <row r="10" spans="1:24" x14ac:dyDescent="0.3">
      <c r="A10" s="1"/>
      <c r="B10" s="1"/>
      <c r="C10" s="1"/>
      <c r="D10" s="1"/>
      <c r="E10" s="51"/>
      <c r="F10" s="1"/>
      <c r="G10" s="1"/>
      <c r="H10" s="1"/>
      <c r="I10" s="1"/>
    </row>
    <row r="11" spans="1:24" x14ac:dyDescent="0.3">
      <c r="A11" s="1"/>
      <c r="B11" s="1"/>
      <c r="C11" s="1"/>
      <c r="D11" s="1"/>
      <c r="E11" s="51"/>
      <c r="F11" s="1"/>
      <c r="G11" s="1"/>
      <c r="H11" s="1"/>
      <c r="I11" s="1"/>
      <c r="K11" s="1"/>
      <c r="L11" s="1"/>
    </row>
    <row r="12" spans="1:24" x14ac:dyDescent="0.3">
      <c r="A12" s="1"/>
      <c r="B12" s="1"/>
      <c r="C12" s="1"/>
      <c r="D12" s="1"/>
      <c r="E12" s="51"/>
      <c r="F12" s="1"/>
      <c r="G12" s="1"/>
      <c r="H12" s="1"/>
      <c r="I12" s="1"/>
    </row>
    <row r="13" spans="1:24" x14ac:dyDescent="0.3">
      <c r="A13" s="1"/>
      <c r="B13" s="1"/>
      <c r="C13" s="1"/>
      <c r="D13" s="1"/>
      <c r="E13" s="51"/>
      <c r="F13" s="1"/>
      <c r="G13" s="1"/>
      <c r="H13" s="1"/>
      <c r="I13" s="1"/>
      <c r="K13" s="1"/>
      <c r="L13" s="1"/>
    </row>
    <row r="14" spans="1:24" x14ac:dyDescent="0.3">
      <c r="A14" s="1"/>
      <c r="B14" s="1"/>
      <c r="C14" s="1"/>
      <c r="D14" s="1"/>
      <c r="E14" s="51"/>
      <c r="F14" s="1"/>
      <c r="G14" s="1"/>
      <c r="H14" s="1"/>
      <c r="I14" s="1"/>
      <c r="J14" s="1"/>
    </row>
    <row r="15" spans="1:24" x14ac:dyDescent="0.3">
      <c r="A15" s="1"/>
      <c r="B15" s="1"/>
      <c r="C15" s="1"/>
      <c r="D15" s="1"/>
      <c r="E15" s="51"/>
      <c r="F15" s="1"/>
      <c r="G15" s="1"/>
      <c r="H15" s="1"/>
      <c r="I15" s="1"/>
      <c r="K15" s="1"/>
      <c r="L15" s="1"/>
    </row>
    <row r="16" spans="1:24" x14ac:dyDescent="0.3">
      <c r="A16" s="1"/>
      <c r="B16" s="1"/>
      <c r="C16" s="1"/>
      <c r="D16" s="1"/>
      <c r="E16" s="51"/>
      <c r="F16" s="1"/>
      <c r="G16" s="1"/>
      <c r="H16" s="1"/>
      <c r="I16" s="1"/>
    </row>
    <row r="17" spans="1:12" x14ac:dyDescent="0.3">
      <c r="A17" s="1"/>
      <c r="B17" s="1"/>
      <c r="C17" s="1"/>
      <c r="D17" s="1"/>
      <c r="E17" s="51"/>
      <c r="F17" s="1"/>
      <c r="G17" s="1"/>
      <c r="H17" s="1"/>
      <c r="I17" s="1"/>
      <c r="K17" s="1"/>
      <c r="L17" s="1"/>
    </row>
    <row r="18" spans="1:12" x14ac:dyDescent="0.3">
      <c r="A18" s="1"/>
      <c r="B18" s="1"/>
      <c r="C18" s="1"/>
      <c r="D18" s="1"/>
      <c r="E18" s="51"/>
      <c r="F18" s="1"/>
      <c r="G18" s="1"/>
      <c r="H18" s="1"/>
      <c r="I18" s="1"/>
    </row>
    <row r="19" spans="1:12" x14ac:dyDescent="0.3">
      <c r="A19" s="1"/>
      <c r="B19" s="1"/>
      <c r="C19" s="1"/>
      <c r="D19" s="1"/>
      <c r="E19" s="51"/>
      <c r="F19" s="1"/>
      <c r="G19" s="1"/>
      <c r="H19" s="1"/>
      <c r="I19" s="1"/>
    </row>
    <row r="20" spans="1:12" x14ac:dyDescent="0.3">
      <c r="A20" s="1"/>
      <c r="B20" s="1"/>
      <c r="C20" s="1"/>
      <c r="D20" s="1"/>
      <c r="E20" s="51"/>
      <c r="F20" s="1"/>
      <c r="G20" s="1"/>
      <c r="H20" s="1"/>
      <c r="I20" s="1"/>
    </row>
    <row r="21" spans="1:12" x14ac:dyDescent="0.3">
      <c r="A21" s="1"/>
      <c r="B21" s="1"/>
      <c r="C21" s="1"/>
      <c r="D21" s="1"/>
      <c r="E21" s="51"/>
      <c r="F21" s="1"/>
      <c r="G21" s="1"/>
      <c r="H21" s="1"/>
      <c r="I21" s="1"/>
      <c r="J21" s="1"/>
    </row>
    <row r="22" spans="1:12" x14ac:dyDescent="0.3">
      <c r="A22" s="1"/>
      <c r="B22" s="1"/>
      <c r="C22" s="1"/>
      <c r="D22" s="1"/>
      <c r="E22" s="51"/>
      <c r="F22" s="1"/>
      <c r="G22" s="1"/>
      <c r="H22" s="1"/>
      <c r="I22" s="1"/>
    </row>
    <row r="23" spans="1:12" x14ac:dyDescent="0.3">
      <c r="A23" s="1"/>
      <c r="B23" s="1"/>
      <c r="C23" s="1"/>
      <c r="D23" s="1"/>
      <c r="E23" s="51"/>
      <c r="F23" s="1"/>
      <c r="G23" s="1"/>
      <c r="H23" s="1"/>
      <c r="I23" s="1"/>
    </row>
    <row r="24" spans="1:12" x14ac:dyDescent="0.3">
      <c r="A24" s="1"/>
      <c r="B24" s="1"/>
      <c r="C24" s="1"/>
      <c r="D24" s="1"/>
      <c r="E24" s="51"/>
      <c r="F24" s="1"/>
      <c r="G24" s="1"/>
      <c r="H24" s="1"/>
      <c r="I24" s="1"/>
    </row>
    <row r="25" spans="1:12" x14ac:dyDescent="0.3">
      <c r="A25" s="1"/>
      <c r="B25" s="1"/>
      <c r="C25" s="1"/>
      <c r="D25" s="1"/>
      <c r="E25" s="51"/>
      <c r="F25" s="1"/>
      <c r="G25" s="1"/>
      <c r="H25" s="1"/>
      <c r="I25" s="1"/>
    </row>
    <row r="26" spans="1:12" x14ac:dyDescent="0.3">
      <c r="A26" s="1"/>
      <c r="B26" s="1"/>
      <c r="C26" s="1"/>
      <c r="D26" s="1"/>
      <c r="E26" s="51"/>
      <c r="F26" s="1"/>
      <c r="G26" s="1"/>
      <c r="H26" s="1"/>
      <c r="I26" s="1"/>
    </row>
    <row r="27" spans="1:12" x14ac:dyDescent="0.3">
      <c r="A27" s="1"/>
      <c r="B27" s="1"/>
      <c r="C27" s="1"/>
      <c r="D27" s="1"/>
      <c r="E27" s="51"/>
      <c r="F27" s="1"/>
      <c r="G27" s="1"/>
      <c r="H27" s="1"/>
      <c r="I27" s="1"/>
    </row>
    <row r="28" spans="1:12" x14ac:dyDescent="0.3">
      <c r="A28" s="1"/>
      <c r="B28" s="1"/>
      <c r="C28" s="1"/>
      <c r="D28" s="1"/>
      <c r="E28" s="51"/>
      <c r="F28" s="1"/>
      <c r="G28" s="1"/>
      <c r="H28" s="1"/>
      <c r="I28" s="1"/>
    </row>
    <row r="29" spans="1:12" x14ac:dyDescent="0.3">
      <c r="A29" s="1"/>
      <c r="B29" s="1"/>
      <c r="C29" s="1"/>
      <c r="D29" s="1"/>
      <c r="E29" s="51"/>
      <c r="F29" s="1"/>
      <c r="G29" s="1"/>
      <c r="H29" s="1"/>
      <c r="I29" s="1"/>
    </row>
    <row r="30" spans="1:12" x14ac:dyDescent="0.3">
      <c r="A30" s="1"/>
      <c r="B30" s="1"/>
      <c r="C30" s="1"/>
      <c r="D30" s="1"/>
      <c r="E30" s="51"/>
      <c r="F30" s="1"/>
      <c r="G30" s="1"/>
      <c r="H30" s="1"/>
      <c r="I30" s="1"/>
    </row>
    <row r="31" spans="1:12" x14ac:dyDescent="0.3">
      <c r="A31" s="1"/>
      <c r="B31" s="1"/>
      <c r="C31" s="1"/>
      <c r="D31" s="1"/>
      <c r="E31" s="51"/>
      <c r="F31" s="1"/>
      <c r="G31" s="1"/>
      <c r="H31" s="1"/>
      <c r="I31" s="1"/>
    </row>
    <row r="32" spans="1:12" x14ac:dyDescent="0.3">
      <c r="A32" s="1"/>
      <c r="B32" s="1"/>
      <c r="C32" s="1"/>
      <c r="D32" s="1"/>
      <c r="E32" s="51"/>
      <c r="F32" s="1"/>
      <c r="G32" s="1"/>
      <c r="H32" s="1"/>
      <c r="I32" s="1"/>
    </row>
    <row r="33" spans="1:9" x14ac:dyDescent="0.3">
      <c r="A33" s="1"/>
      <c r="B33" s="1"/>
      <c r="C33" s="1"/>
      <c r="D33" s="1"/>
      <c r="E33" s="51"/>
      <c r="F33" s="1"/>
      <c r="G33" s="1"/>
      <c r="H33" s="1"/>
      <c r="I33" s="1"/>
    </row>
    <row r="34" spans="1:9" ht="13.5" customHeight="1" x14ac:dyDescent="0.3">
      <c r="A34" s="1"/>
      <c r="C34" s="2"/>
      <c r="D34" s="2"/>
    </row>
    <row r="35" spans="1:9" x14ac:dyDescent="0.3">
      <c r="A35" s="1"/>
    </row>
    <row r="36" spans="1:9" x14ac:dyDescent="0.3">
      <c r="A36" s="1"/>
    </row>
    <row r="37" spans="1:9" x14ac:dyDescent="0.3">
      <c r="A37" s="1"/>
    </row>
    <row r="38" spans="1:9" x14ac:dyDescent="0.3">
      <c r="A38" s="1"/>
    </row>
    <row r="39" spans="1:9" x14ac:dyDescent="0.3">
      <c r="A39" s="1"/>
    </row>
    <row r="51" spans="5:23" s="72" customFormat="1" x14ac:dyDescent="0.3">
      <c r="E51" s="56"/>
      <c r="W51" s="56"/>
    </row>
  </sheetData>
  <mergeCells count="1">
    <mergeCell ref="A4:D6"/>
  </mergeCells>
  <conditionalFormatting sqref="A8:A51">
    <cfRule type="notContainsBlanks" dxfId="55" priority="1">
      <formula>LEN(TRIM(A8))&gt;0</formula>
    </cfRule>
    <cfRule type="expression" dxfId="54" priority="2">
      <formula>OR(ISNUMBER(F8:X8),ISTEXT(F8:X8))</formula>
    </cfRule>
  </conditionalFormatting>
  <conditionalFormatting sqref="F8:F51">
    <cfRule type="containsText" dxfId="53" priority="15" operator="containsText" text="3">
      <formula>NOT(ISERROR(SEARCH("3",F8)))</formula>
    </cfRule>
    <cfRule type="containsText" dxfId="52" priority="16" operator="containsText" text="2">
      <formula>NOT(ISERROR(SEARCH("2",F8)))</formula>
    </cfRule>
    <cfRule type="cellIs" dxfId="51" priority="17" operator="equal">
      <formula>1</formula>
    </cfRule>
  </conditionalFormatting>
  <conditionalFormatting sqref="F6:W6">
    <cfRule type="cellIs" dxfId="50" priority="10" operator="between">
      <formula>0.8</formula>
      <formula>1</formula>
    </cfRule>
    <cfRule type="cellIs" dxfId="49" priority="11" operator="between">
      <formula>0</formula>
      <formula>0.79</formula>
    </cfRule>
  </conditionalFormatting>
  <conditionalFormatting sqref="G8:H51 K8:O51 R8:V51">
    <cfRule type="containsText" dxfId="48" priority="32" operator="containsText" text="1">
      <formula>NOT(ISERROR(SEARCH("1",G8)))</formula>
    </cfRule>
  </conditionalFormatting>
  <conditionalFormatting sqref="I8:I51">
    <cfRule type="containsText" dxfId="47" priority="18" operator="containsText" text="3">
      <formula>NOT(ISERROR(SEARCH("3",I8)))</formula>
    </cfRule>
    <cfRule type="containsText" dxfId="46" priority="19" operator="containsText" text="2">
      <formula>NOT(ISERROR(SEARCH("2",I8)))</formula>
    </cfRule>
    <cfRule type="containsText" dxfId="45" priority="20" operator="containsText" text="1">
      <formula>NOT(ISERROR(SEARCH("1",I8)))</formula>
    </cfRule>
  </conditionalFormatting>
  <conditionalFormatting sqref="J8:J51">
    <cfRule type="containsText" dxfId="44" priority="3" operator="containsText" text="4">
      <formula>NOT(ISERROR(SEARCH("4",J8)))</formula>
    </cfRule>
    <cfRule type="containsText" dxfId="43" priority="4" operator="containsText" text="6">
      <formula>NOT(ISERROR(SEARCH("6",J8)))</formula>
    </cfRule>
    <cfRule type="containsText" dxfId="42" priority="6" operator="containsText" text="5">
      <formula>NOT(ISERROR(SEARCH("5",J8)))</formula>
    </cfRule>
    <cfRule type="containsText" dxfId="41" priority="7" operator="containsText" text="3">
      <formula>NOT(ISERROR(SEARCH("3",J8)))</formula>
    </cfRule>
    <cfRule type="containsText" dxfId="40" priority="8" operator="containsText" text="2">
      <formula>NOT(ISERROR(SEARCH("2",J8)))</formula>
    </cfRule>
    <cfRule type="containsText" dxfId="39" priority="9" operator="containsText" text="1">
      <formula>NOT(ISERROR(SEARCH("1",J8)))</formula>
    </cfRule>
    <cfRule type="containsText" dxfId="38" priority="14" operator="containsText" text="0">
      <formula>NOT(ISERROR(SEARCH("0",J8)))</formula>
    </cfRule>
  </conditionalFormatting>
  <conditionalFormatting sqref="K8:W51 F8:I51">
    <cfRule type="containsText" dxfId="37" priority="38" operator="containsText" text="0">
      <formula>NOT(ISERROR(SEARCH("0",F8)))</formula>
    </cfRule>
  </conditionalFormatting>
  <conditionalFormatting sqref="P8:P51 W8:W51">
    <cfRule type="containsText" dxfId="36" priority="35" operator="containsText" text="3">
      <formula>NOT(ISERROR(SEARCH("3",P8)))</formula>
    </cfRule>
  </conditionalFormatting>
  <conditionalFormatting sqref="P8:Q51 W8:W51">
    <cfRule type="containsText" dxfId="35" priority="36" operator="containsText" text="2">
      <formula>NOT(ISERROR(SEARCH("2",P8)))</formula>
    </cfRule>
    <cfRule type="containsText" dxfId="34" priority="37" operator="containsText" text="1">
      <formula>NOT(ISERROR(SEARCH("1",P8)))</formula>
    </cfRule>
  </conditionalFormatting>
  <conditionalFormatting sqref="Q8:Q51">
    <cfRule type="containsText" dxfId="33" priority="25" operator="containsText" text="6">
      <formula>NOT(ISERROR(SEARCH("6",Q8)))</formula>
    </cfRule>
    <cfRule type="containsText" dxfId="32" priority="26" operator="containsText" text="5">
      <formula>NOT(ISERROR(SEARCH("5",Q8)))</formula>
    </cfRule>
    <cfRule type="containsText" dxfId="31" priority="27" operator="containsText" text="4">
      <formula>NOT(ISERROR(SEARCH("4",Q8)))</formula>
    </cfRule>
    <cfRule type="containsText" dxfId="30" priority="28" operator="containsText" text="3">
      <formula>NOT(ISERROR(SEARCH("3",Q8)))</formula>
    </cfRule>
    <cfRule type="containsText" dxfId="29" priority="29" operator="containsText" text="2">
      <formula>NOT(ISERROR(SEARCH("2",Q8)))</formula>
    </cfRule>
    <cfRule type="containsText" dxfId="28" priority="30" operator="containsText" text="1">
      <formula>NOT(ISERROR(SEARCH("1",Q8)))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F1885050-D817-478B-BF36-DD0DDC479BA3}">
      <formula1>7</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312D-64EC-44AC-8FEF-AEFE30FFB7FE}">
  <dimension ref="A1:U51"/>
  <sheetViews>
    <sheetView zoomScaleNormal="100" workbookViewId="0">
      <selection activeCell="E30" sqref="E30"/>
    </sheetView>
  </sheetViews>
  <sheetFormatPr defaultRowHeight="14.4" x14ac:dyDescent="0.3"/>
  <cols>
    <col min="1" max="1" width="20.21875" customWidth="1"/>
    <col min="2" max="2" width="24.5546875" customWidth="1"/>
    <col min="3" max="4" width="12.77734375" customWidth="1"/>
    <col min="5" max="5" width="27.77734375" style="52" customWidth="1"/>
    <col min="6" max="6" width="9.21875" customWidth="1"/>
    <col min="7" max="7" width="12.5546875" customWidth="1"/>
    <col min="8" max="8" width="9.77734375" customWidth="1"/>
    <col min="9" max="9" width="11.21875" customWidth="1"/>
    <col min="10" max="10" width="10.77734375" customWidth="1"/>
    <col min="11" max="11" width="11.21875" customWidth="1"/>
    <col min="12" max="12" width="10.77734375" customWidth="1"/>
    <col min="13" max="14" width="12.5546875" customWidth="1"/>
    <col min="15" max="15" width="9.77734375" customWidth="1"/>
    <col min="16" max="17" width="10.77734375" customWidth="1"/>
    <col min="18" max="19" width="10" customWidth="1"/>
    <col min="20" max="20" width="12.5546875" style="52" customWidth="1"/>
    <col min="21" max="21" width="60.44140625" customWidth="1"/>
  </cols>
  <sheetData>
    <row r="1" spans="1:21" s="29" customFormat="1" ht="21" x14ac:dyDescent="0.4">
      <c r="A1" s="22" t="s">
        <v>138</v>
      </c>
      <c r="B1" s="23" t="s">
        <v>139</v>
      </c>
      <c r="C1" s="23" t="s">
        <v>140</v>
      </c>
      <c r="D1" s="23"/>
      <c r="E1" s="24"/>
      <c r="F1" s="25"/>
      <c r="G1" s="26"/>
      <c r="H1" s="26"/>
      <c r="I1" s="26"/>
      <c r="J1" s="26"/>
      <c r="K1" s="26"/>
      <c r="L1" s="26"/>
      <c r="M1" s="26"/>
      <c r="N1" s="26"/>
      <c r="O1" s="26"/>
      <c r="P1" s="26"/>
      <c r="Q1" s="26"/>
      <c r="R1" s="26"/>
      <c r="S1" s="26"/>
      <c r="T1" s="27"/>
      <c r="U1" s="28"/>
    </row>
    <row r="2" spans="1:21" s="36" customFormat="1" ht="18" x14ac:dyDescent="0.35">
      <c r="A2" s="30" t="s">
        <v>38</v>
      </c>
      <c r="B2" s="31">
        <f>COUNTIF(A8:A51, "*")</f>
        <v>1</v>
      </c>
      <c r="C2" s="32"/>
      <c r="D2" s="32"/>
      <c r="E2" s="33"/>
      <c r="F2" s="6"/>
      <c r="G2" s="7" t="s">
        <v>39</v>
      </c>
      <c r="H2" s="7" t="s">
        <v>41</v>
      </c>
      <c r="I2" s="7" t="s">
        <v>41</v>
      </c>
      <c r="J2" s="7" t="s">
        <v>41</v>
      </c>
      <c r="K2" s="7" t="s">
        <v>41</v>
      </c>
      <c r="L2" s="7" t="s">
        <v>41</v>
      </c>
      <c r="M2" s="7"/>
      <c r="N2" s="7"/>
      <c r="O2" s="7" t="s">
        <v>42</v>
      </c>
      <c r="P2" s="7" t="s">
        <v>42</v>
      </c>
      <c r="Q2" s="7" t="s">
        <v>42</v>
      </c>
      <c r="R2" s="7" t="s">
        <v>42</v>
      </c>
      <c r="S2" s="7" t="s">
        <v>42</v>
      </c>
      <c r="T2" s="34"/>
      <c r="U2" s="35"/>
    </row>
    <row r="3" spans="1:21" s="68" customFormat="1" ht="18" x14ac:dyDescent="0.35">
      <c r="A3" s="67"/>
      <c r="B3" s="67"/>
      <c r="E3" s="69"/>
      <c r="F3" s="70" t="s">
        <v>141</v>
      </c>
      <c r="G3" s="70" t="s">
        <v>48</v>
      </c>
      <c r="H3" s="70" t="s">
        <v>142</v>
      </c>
      <c r="I3" s="70" t="s">
        <v>143</v>
      </c>
      <c r="J3" s="70" t="s">
        <v>144</v>
      </c>
      <c r="K3" s="70" t="s">
        <v>145</v>
      </c>
      <c r="L3" s="70" t="s">
        <v>146</v>
      </c>
      <c r="M3" s="70" t="s">
        <v>52</v>
      </c>
      <c r="N3" s="70" t="s">
        <v>53</v>
      </c>
      <c r="O3" s="70" t="s">
        <v>142</v>
      </c>
      <c r="P3" s="70" t="s">
        <v>143</v>
      </c>
      <c r="Q3" s="70" t="s">
        <v>144</v>
      </c>
      <c r="R3" s="70" t="s">
        <v>145</v>
      </c>
      <c r="S3" s="70" t="s">
        <v>146</v>
      </c>
      <c r="T3" s="71" t="s">
        <v>54</v>
      </c>
      <c r="U3" s="67"/>
    </row>
    <row r="4" spans="1:21" s="40" customFormat="1" ht="15.6" x14ac:dyDescent="0.3">
      <c r="A4" s="76" t="s">
        <v>55</v>
      </c>
      <c r="B4" s="76"/>
      <c r="C4" s="76"/>
      <c r="D4" s="76"/>
      <c r="E4" s="55" t="s">
        <v>56</v>
      </c>
      <c r="F4" s="40">
        <f>COUNTIFS(F8:F51,"&gt;5", F8:F51,"&lt;8")</f>
        <v>0</v>
      </c>
      <c r="G4" s="40">
        <f>COUNTIFS(G8:G51, "&gt;5", G8:G51, "&lt;8")</f>
        <v>0</v>
      </c>
      <c r="H4" s="40">
        <f>COUNTIF(H8:H51, "=1")</f>
        <v>0</v>
      </c>
      <c r="I4" s="40">
        <f>COUNTIF(I8:I51, "=1")</f>
        <v>0</v>
      </c>
      <c r="J4" s="40">
        <f>COUNTIF(J8:J51, "=1")</f>
        <v>0</v>
      </c>
      <c r="K4" s="40">
        <f>COUNTIF(K8:K51, "=1")</f>
        <v>0</v>
      </c>
      <c r="L4" s="40">
        <f>COUNTIF(L8:L51, "=1")</f>
        <v>0</v>
      </c>
      <c r="M4" s="40">
        <f>COUNTIF(M8:M51, "=3")</f>
        <v>0</v>
      </c>
      <c r="N4" s="40">
        <f>COUNTIFS(N8:N51,"&gt;5", N8:N51,"&lt;8" )</f>
        <v>0</v>
      </c>
      <c r="O4" s="40">
        <f>COUNTIF(O8:O51, "=1")</f>
        <v>0</v>
      </c>
      <c r="P4" s="40">
        <f>COUNTIF(P8:P51, "=1")</f>
        <v>0</v>
      </c>
      <c r="Q4" s="40">
        <f>COUNTIF(Q8:Q51, "=1")</f>
        <v>0</v>
      </c>
      <c r="R4" s="40">
        <f>COUNTIF(R8:R51, "=1")</f>
        <v>0</v>
      </c>
      <c r="S4" s="40">
        <f>COUNTIF(S8:S51, "=1")</f>
        <v>0</v>
      </c>
      <c r="T4" s="55">
        <f>COUNTIF(T8:T51, "=3")</f>
        <v>0</v>
      </c>
    </row>
    <row r="5" spans="1:21" s="40" customFormat="1" ht="15.6" x14ac:dyDescent="0.3">
      <c r="A5" s="76"/>
      <c r="B5" s="76"/>
      <c r="C5" s="76"/>
      <c r="D5" s="76"/>
      <c r="E5" s="55" t="s">
        <v>57</v>
      </c>
      <c r="F5" s="40">
        <f>COUNTA(F8:F51)</f>
        <v>0</v>
      </c>
      <c r="G5" s="40">
        <f t="shared" ref="G5:T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55">
        <f t="shared" si="0"/>
        <v>0</v>
      </c>
    </row>
    <row r="6" spans="1:21"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9">
        <f>T4/B2</f>
        <v>0</v>
      </c>
    </row>
    <row r="7" spans="1:21" s="66" customFormat="1" x14ac:dyDescent="0.3">
      <c r="A7" s="60" t="s">
        <v>59</v>
      </c>
      <c r="B7" s="61" t="s">
        <v>60</v>
      </c>
      <c r="C7" s="61" t="s">
        <v>61</v>
      </c>
      <c r="D7" s="61" t="s">
        <v>62</v>
      </c>
      <c r="E7" s="62" t="s">
        <v>63</v>
      </c>
      <c r="F7" s="63" t="s">
        <v>147</v>
      </c>
      <c r="G7" s="63" t="s">
        <v>147</v>
      </c>
      <c r="H7" s="63" t="s">
        <v>64</v>
      </c>
      <c r="I7" s="63" t="s">
        <v>64</v>
      </c>
      <c r="J7" s="63" t="s">
        <v>64</v>
      </c>
      <c r="K7" s="63" t="s">
        <v>64</v>
      </c>
      <c r="L7" s="63" t="s">
        <v>64</v>
      </c>
      <c r="M7" s="63" t="s">
        <v>67</v>
      </c>
      <c r="N7" s="63" t="s">
        <v>147</v>
      </c>
      <c r="O7" s="63" t="s">
        <v>64</v>
      </c>
      <c r="P7" s="63" t="s">
        <v>64</v>
      </c>
      <c r="Q7" s="63" t="s">
        <v>64</v>
      </c>
      <c r="R7" s="63" t="s">
        <v>64</v>
      </c>
      <c r="S7" s="63" t="s">
        <v>64</v>
      </c>
      <c r="T7" s="64" t="s">
        <v>67</v>
      </c>
      <c r="U7" s="65" t="s">
        <v>68</v>
      </c>
    </row>
    <row r="8" spans="1:21" x14ac:dyDescent="0.3">
      <c r="A8" s="1" t="s">
        <v>118</v>
      </c>
      <c r="B8" s="1"/>
      <c r="C8" s="1"/>
      <c r="D8" s="1"/>
      <c r="E8" s="51"/>
      <c r="F8" s="1"/>
      <c r="G8" s="1"/>
    </row>
    <row r="9" spans="1:21" x14ac:dyDescent="0.3">
      <c r="A9" s="1"/>
      <c r="B9" s="1"/>
      <c r="C9" s="1"/>
      <c r="D9" s="1"/>
      <c r="E9" s="51"/>
      <c r="F9" s="1"/>
      <c r="H9" s="1"/>
      <c r="I9" s="1"/>
    </row>
    <row r="10" spans="1:21" x14ac:dyDescent="0.3">
      <c r="A10" s="1"/>
      <c r="B10" s="1"/>
      <c r="C10" s="1"/>
      <c r="D10" s="1"/>
      <c r="E10" s="51"/>
      <c r="F10" s="1"/>
    </row>
    <row r="11" spans="1:21" x14ac:dyDescent="0.3">
      <c r="A11" s="1"/>
      <c r="B11" s="1"/>
      <c r="C11" s="1"/>
      <c r="D11" s="1"/>
      <c r="E11" s="51"/>
      <c r="F11" s="1"/>
    </row>
    <row r="12" spans="1:21" x14ac:dyDescent="0.3">
      <c r="A12" s="1"/>
      <c r="B12" s="1"/>
      <c r="C12" s="1"/>
      <c r="D12" s="1"/>
      <c r="E12" s="51"/>
      <c r="F12" s="1"/>
    </row>
    <row r="13" spans="1:21" x14ac:dyDescent="0.3">
      <c r="A13" s="1"/>
      <c r="B13" s="1"/>
      <c r="C13" s="1"/>
      <c r="D13" s="1"/>
      <c r="E13" s="51"/>
      <c r="F13" s="1"/>
    </row>
    <row r="14" spans="1:21" x14ac:dyDescent="0.3">
      <c r="A14" s="1"/>
      <c r="B14" s="1"/>
      <c r="C14" s="1"/>
      <c r="D14" s="1"/>
      <c r="E14" s="51"/>
      <c r="F14" s="1"/>
      <c r="G14" s="1"/>
    </row>
    <row r="15" spans="1:21" x14ac:dyDescent="0.3">
      <c r="A15" s="1"/>
      <c r="B15" s="1"/>
      <c r="C15" s="1"/>
      <c r="D15" s="1"/>
      <c r="E15" s="51"/>
      <c r="F15" s="1"/>
    </row>
    <row r="16" spans="1:21" x14ac:dyDescent="0.3">
      <c r="A16" s="1"/>
      <c r="B16" s="1"/>
      <c r="C16" s="1"/>
      <c r="D16" s="1"/>
      <c r="E16" s="51"/>
      <c r="F16" s="1"/>
    </row>
    <row r="17" spans="1:7" x14ac:dyDescent="0.3">
      <c r="A17" s="1"/>
      <c r="B17" s="1"/>
      <c r="C17" s="1"/>
      <c r="D17" s="1"/>
      <c r="E17" s="51"/>
      <c r="F17" s="1"/>
    </row>
    <row r="18" spans="1:7" x14ac:dyDescent="0.3">
      <c r="A18" s="1"/>
      <c r="B18" s="1"/>
      <c r="C18" s="1"/>
      <c r="D18" s="1"/>
      <c r="E18" s="51"/>
      <c r="F18" s="1"/>
    </row>
    <row r="19" spans="1:7" x14ac:dyDescent="0.3">
      <c r="A19" s="1"/>
      <c r="B19" s="1"/>
      <c r="C19" s="1"/>
      <c r="D19" s="1"/>
      <c r="E19" s="51"/>
      <c r="F19" s="1"/>
    </row>
    <row r="20" spans="1:7" x14ac:dyDescent="0.3">
      <c r="A20" s="1"/>
      <c r="B20" s="1"/>
      <c r="C20" s="1"/>
      <c r="D20" s="1"/>
      <c r="E20" s="51"/>
      <c r="F20" s="1"/>
    </row>
    <row r="21" spans="1:7" x14ac:dyDescent="0.3">
      <c r="A21" s="1"/>
      <c r="B21" s="1"/>
      <c r="C21" s="1"/>
      <c r="D21" s="1"/>
      <c r="E21" s="51"/>
      <c r="F21" s="1"/>
      <c r="G21" s="1"/>
    </row>
    <row r="22" spans="1:7" x14ac:dyDescent="0.3">
      <c r="A22" s="1"/>
      <c r="B22" s="1"/>
      <c r="C22" s="1"/>
      <c r="D22" s="1"/>
      <c r="E22" s="51"/>
      <c r="F22" s="1"/>
    </row>
    <row r="23" spans="1:7" x14ac:dyDescent="0.3">
      <c r="A23" s="1"/>
      <c r="B23" s="1"/>
      <c r="C23" s="1"/>
      <c r="D23" s="1"/>
      <c r="E23" s="51"/>
      <c r="F23" s="1"/>
    </row>
    <row r="24" spans="1:7" x14ac:dyDescent="0.3">
      <c r="A24" s="1"/>
      <c r="B24" s="1"/>
      <c r="C24" s="1"/>
      <c r="D24" s="1"/>
      <c r="E24" s="51"/>
      <c r="F24" s="1"/>
    </row>
    <row r="25" spans="1:7" x14ac:dyDescent="0.3">
      <c r="A25" s="1"/>
      <c r="B25" s="1"/>
      <c r="C25" s="1"/>
      <c r="D25" s="1"/>
      <c r="E25" s="51"/>
      <c r="F25" s="1"/>
    </row>
    <row r="26" spans="1:7" x14ac:dyDescent="0.3">
      <c r="A26" s="1"/>
      <c r="B26" s="1"/>
      <c r="C26" s="1"/>
      <c r="D26" s="1"/>
      <c r="E26" s="51"/>
      <c r="F26" s="1"/>
    </row>
    <row r="27" spans="1:7" x14ac:dyDescent="0.3">
      <c r="A27" s="1"/>
      <c r="B27" s="1"/>
      <c r="C27" s="1"/>
      <c r="D27" s="1"/>
      <c r="E27" s="51"/>
      <c r="F27" s="1"/>
    </row>
    <row r="28" spans="1:7" x14ac:dyDescent="0.3">
      <c r="A28" s="1"/>
      <c r="B28" s="1"/>
      <c r="C28" s="1"/>
      <c r="D28" s="1"/>
      <c r="E28" s="51"/>
      <c r="F28" s="1"/>
    </row>
    <row r="29" spans="1:7" x14ac:dyDescent="0.3">
      <c r="A29" s="1"/>
      <c r="B29" s="1"/>
      <c r="C29" s="1"/>
      <c r="D29" s="1"/>
      <c r="E29" s="51"/>
      <c r="F29" s="1"/>
    </row>
    <row r="30" spans="1:7" x14ac:dyDescent="0.3">
      <c r="A30" s="1"/>
      <c r="B30" s="1"/>
      <c r="C30" s="1"/>
      <c r="D30" s="1"/>
      <c r="E30" s="51"/>
      <c r="F30" s="1"/>
    </row>
    <row r="31" spans="1:7" x14ac:dyDescent="0.3">
      <c r="A31" s="1"/>
      <c r="B31" s="1"/>
      <c r="C31" s="1"/>
      <c r="D31" s="1"/>
      <c r="E31" s="51"/>
      <c r="F31" s="1"/>
    </row>
    <row r="32" spans="1:7" x14ac:dyDescent="0.3">
      <c r="A32" s="1"/>
      <c r="B32" s="1"/>
      <c r="C32" s="1"/>
      <c r="D32" s="1"/>
      <c r="E32" s="51"/>
      <c r="F32" s="1"/>
    </row>
    <row r="33" spans="1:6" x14ac:dyDescent="0.3">
      <c r="A33" s="1"/>
      <c r="B33" s="1"/>
      <c r="C33" s="1"/>
      <c r="D33" s="1"/>
      <c r="E33" s="51"/>
      <c r="F33" s="1"/>
    </row>
    <row r="34" spans="1:6" ht="13.5" customHeight="1" x14ac:dyDescent="0.3">
      <c r="A34" s="1"/>
      <c r="C34" s="2"/>
      <c r="D34" s="2"/>
    </row>
    <row r="35" spans="1:6" x14ac:dyDescent="0.3">
      <c r="A35" s="1"/>
    </row>
    <row r="36" spans="1:6" x14ac:dyDescent="0.3">
      <c r="A36" s="1"/>
    </row>
    <row r="37" spans="1:6" x14ac:dyDescent="0.3">
      <c r="A37" s="1"/>
    </row>
    <row r="38" spans="1:6" x14ac:dyDescent="0.3">
      <c r="A38" s="1"/>
    </row>
    <row r="39" spans="1:6" x14ac:dyDescent="0.3">
      <c r="A39" s="1"/>
    </row>
    <row r="51" spans="5:20" s="72" customFormat="1" x14ac:dyDescent="0.3">
      <c r="E51" s="56"/>
      <c r="T51" s="56"/>
    </row>
  </sheetData>
  <mergeCells count="1">
    <mergeCell ref="A4:D6"/>
  </mergeCells>
  <conditionalFormatting sqref="A8:A51">
    <cfRule type="notContainsBlanks" dxfId="27" priority="1">
      <formula>LEN(TRIM(A8))&gt;0</formula>
    </cfRule>
    <cfRule type="expression" dxfId="26" priority="2">
      <formula>OR(ISNUMBER(F8:X8),ISTEXT(F8:X8))</formula>
    </cfRule>
  </conditionalFormatting>
  <conditionalFormatting sqref="F8:F51">
    <cfRule type="containsText" dxfId="25" priority="18" operator="containsText" text="3">
      <formula>NOT(ISERROR(SEARCH("3",F8)))</formula>
    </cfRule>
    <cfRule type="containsText" dxfId="24" priority="19" operator="containsText" text="2">
      <formula>NOT(ISERROR(SEARCH("2",F8)))</formula>
    </cfRule>
    <cfRule type="cellIs" dxfId="23" priority="20" operator="equal">
      <formula>1</formula>
    </cfRule>
  </conditionalFormatting>
  <conditionalFormatting sqref="F8:G51 N8:N51">
    <cfRule type="containsText" dxfId="22" priority="6" operator="containsText" text="6">
      <formula>NOT(ISERROR(SEARCH("6",F8)))</formula>
    </cfRule>
  </conditionalFormatting>
  <conditionalFormatting sqref="F6:T6">
    <cfRule type="cellIs" dxfId="21" priority="13" operator="between">
      <formula>0.8</formula>
      <formula>1</formula>
    </cfRule>
    <cfRule type="cellIs" dxfId="20" priority="14" operator="between">
      <formula>0</formula>
      <formula>0.79</formula>
    </cfRule>
  </conditionalFormatting>
  <conditionalFormatting sqref="G8:G51">
    <cfRule type="containsText" dxfId="19" priority="8" operator="containsText" text="4">
      <formula>NOT(ISERROR(SEARCH("4",G8)))</formula>
    </cfRule>
    <cfRule type="containsText" dxfId="18" priority="9" operator="containsText" text="5">
      <formula>NOT(ISERROR(SEARCH("5",G8)))</formula>
    </cfRule>
    <cfRule type="containsText" dxfId="17" priority="10" operator="containsText" text="3">
      <formula>NOT(ISERROR(SEARCH("3",G8)))</formula>
    </cfRule>
    <cfRule type="containsText" dxfId="16" priority="11" operator="containsText" text="2">
      <formula>NOT(ISERROR(SEARCH("2",G8)))</formula>
    </cfRule>
    <cfRule type="containsText" dxfId="15" priority="12" operator="containsText" text="1">
      <formula>NOT(ISERROR(SEARCH("1",G8)))</formula>
    </cfRule>
    <cfRule type="containsText" dxfId="14" priority="17" operator="containsText" text="0">
      <formula>NOT(ISERROR(SEARCH("0",G8)))</formula>
    </cfRule>
  </conditionalFormatting>
  <conditionalFormatting sqref="H8:L51 O8:S51">
    <cfRule type="containsText" dxfId="13" priority="30" operator="containsText" text="1">
      <formula>NOT(ISERROR(SEARCH("1",H8)))</formula>
    </cfRule>
  </conditionalFormatting>
  <conditionalFormatting sqref="H8:T51 F8:F51">
    <cfRule type="containsText" dxfId="12" priority="36" operator="containsText" text="0">
      <formula>NOT(ISERROR(SEARCH("0",F8)))</formula>
    </cfRule>
  </conditionalFormatting>
  <conditionalFormatting sqref="M8:M51 T8:T51">
    <cfRule type="containsText" dxfId="11" priority="33" operator="containsText" text="3">
      <formula>NOT(ISERROR(SEARCH("3",M8)))</formula>
    </cfRule>
  </conditionalFormatting>
  <conditionalFormatting sqref="M8:N51 T8:T51">
    <cfRule type="containsText" dxfId="10" priority="34" operator="containsText" text="2">
      <formula>NOT(ISERROR(SEARCH("2",M8)))</formula>
    </cfRule>
    <cfRule type="containsText" dxfId="9" priority="35" operator="containsText" text="1">
      <formula>NOT(ISERROR(SEARCH("1",M8)))</formula>
    </cfRule>
  </conditionalFormatting>
  <conditionalFormatting sqref="N8:N50 F8:G51">
    <cfRule type="containsText" dxfId="8" priority="3" operator="containsText" text="3">
      <formula>NOT(ISERROR(SEARCH("3",F8)))</formula>
    </cfRule>
    <cfRule type="containsText" dxfId="7" priority="4" operator="containsText" text="4">
      <formula>NOT(ISERROR(SEARCH("4",F8)))</formula>
    </cfRule>
    <cfRule type="containsText" dxfId="6" priority="5" operator="containsText" text="5">
      <formula>NOT(ISERROR(SEARCH("5",F8)))</formula>
    </cfRule>
    <cfRule type="containsText" dxfId="5" priority="7" operator="containsText" text="7">
      <formula>NOT(ISERROR(SEARCH("7",F8)))</formula>
    </cfRule>
  </conditionalFormatting>
  <conditionalFormatting sqref="N8:N51">
    <cfRule type="containsText" dxfId="4" priority="25" operator="containsText" text="5">
      <formula>NOT(ISERROR(SEARCH("5",N8)))</formula>
    </cfRule>
    <cfRule type="containsText" dxfId="3" priority="26" operator="containsText" text="4">
      <formula>NOT(ISERROR(SEARCH("4",N8)))</formula>
    </cfRule>
    <cfRule type="containsText" dxfId="2" priority="27" operator="containsText" text="3">
      <formula>NOT(ISERROR(SEARCH("3",N8)))</formula>
    </cfRule>
    <cfRule type="containsText" dxfId="1" priority="28" operator="containsText" text="2">
      <formula>NOT(ISERROR(SEARCH("2",N8)))</formula>
    </cfRule>
    <cfRule type="containsText" dxfId="0" priority="29" operator="containsText" text="1">
      <formula>NOT(ISERROR(SEARCH("1",N8)))</formula>
    </cfRule>
  </conditionalFormatting>
  <dataValidations count="1">
    <dataValidation type="whole" errorStyle="information" operator="lessThan" allowBlank="1" showInputMessage="1" showErrorMessage="1" errorTitle="Score is too high" error="For this phase, the maximum score is 7. Check row 7 for the maximum score for this particular question." sqref="F8:T51" xr:uid="{5E575A1D-37C4-4981-AC33-F4014E6D90E4}">
      <formula1>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145B-1CF6-4C2F-9D16-6509766159C0}">
  <dimension ref="A1:Y51"/>
  <sheetViews>
    <sheetView topLeftCell="E1" zoomScaleNormal="100" workbookViewId="0">
      <selection activeCell="N20" sqref="N20"/>
    </sheetView>
  </sheetViews>
  <sheetFormatPr defaultRowHeight="14.4" x14ac:dyDescent="0.3"/>
  <cols>
    <col min="1" max="1" width="22.21875" customWidth="1"/>
    <col min="2" max="2" width="20.21875" customWidth="1"/>
    <col min="3" max="3" width="12.77734375" customWidth="1"/>
    <col min="4" max="4" width="9" customWidth="1"/>
    <col min="5" max="5" width="27.77734375" style="52" customWidth="1"/>
    <col min="6" max="6" width="9" customWidth="1"/>
    <col min="7" max="10" width="6.21875" customWidth="1"/>
    <col min="11" max="11" width="6" customWidth="1"/>
    <col min="12" max="13" width="12.5546875" customWidth="1"/>
    <col min="14" max="14" width="7.77734375" customWidth="1"/>
    <col min="15" max="17" width="7.21875" customWidth="1"/>
    <col min="18" max="19" width="12.5546875" customWidth="1"/>
    <col min="20" max="20" width="7.77734375" customWidth="1"/>
    <col min="21" max="23" width="7.21875" customWidth="1"/>
    <col min="24" max="24" width="12.5546875" style="52" customWidth="1"/>
    <col min="25" max="25" width="60.44140625" customWidth="1"/>
  </cols>
  <sheetData>
    <row r="1" spans="1:25" s="29" customFormat="1" ht="21" x14ac:dyDescent="0.4">
      <c r="A1" s="22" t="s">
        <v>222</v>
      </c>
      <c r="B1" s="23" t="s">
        <v>221</v>
      </c>
      <c r="C1" s="23" t="s">
        <v>220</v>
      </c>
      <c r="D1" s="23"/>
      <c r="E1" s="24"/>
      <c r="F1" s="25"/>
      <c r="G1" s="25"/>
      <c r="H1" s="25"/>
      <c r="I1" s="25"/>
      <c r="J1" s="25"/>
      <c r="K1" s="26"/>
      <c r="L1" s="26"/>
      <c r="M1" s="26"/>
      <c r="N1" s="26"/>
      <c r="O1" s="26"/>
      <c r="P1" s="26"/>
      <c r="Q1" s="26"/>
      <c r="R1" s="26"/>
      <c r="S1" s="26"/>
      <c r="T1" s="26"/>
      <c r="U1" s="26"/>
      <c r="V1" s="26"/>
      <c r="W1" s="26"/>
      <c r="X1" s="27"/>
      <c r="Y1" s="28"/>
    </row>
    <row r="2" spans="1:25" s="36" customFormat="1" ht="18" x14ac:dyDescent="0.35">
      <c r="A2" s="30" t="s">
        <v>38</v>
      </c>
      <c r="B2" s="31">
        <f>COUNTIF(A8:A51, "*")</f>
        <v>1</v>
      </c>
      <c r="C2" s="32"/>
      <c r="D2" s="32"/>
      <c r="E2" s="33"/>
      <c r="F2" s="5"/>
      <c r="G2" s="6"/>
      <c r="H2" s="6"/>
      <c r="I2" s="6"/>
      <c r="J2" s="6"/>
      <c r="K2" s="7"/>
      <c r="L2" s="7" t="s">
        <v>39</v>
      </c>
      <c r="M2" s="7" t="s">
        <v>40</v>
      </c>
      <c r="N2" s="7" t="s">
        <v>41</v>
      </c>
      <c r="O2" s="7" t="s">
        <v>41</v>
      </c>
      <c r="P2" s="7" t="s">
        <v>41</v>
      </c>
      <c r="Q2" s="7" t="s">
        <v>41</v>
      </c>
      <c r="R2" s="7"/>
      <c r="S2" s="7"/>
      <c r="T2" s="7" t="s">
        <v>42</v>
      </c>
      <c r="U2" s="7" t="s">
        <v>42</v>
      </c>
      <c r="V2" s="7" t="s">
        <v>42</v>
      </c>
      <c r="W2" s="7" t="s">
        <v>42</v>
      </c>
      <c r="X2" s="34"/>
      <c r="Y2" s="35"/>
    </row>
    <row r="3" spans="1:25" s="68" customFormat="1" ht="20.55" customHeight="1" x14ac:dyDescent="0.35">
      <c r="B3" s="67"/>
      <c r="E3" s="69"/>
      <c r="F3" s="70" t="s">
        <v>219</v>
      </c>
      <c r="G3" s="70" t="s">
        <v>213</v>
      </c>
      <c r="H3" s="70" t="s">
        <v>218</v>
      </c>
      <c r="I3" s="70" t="s">
        <v>217</v>
      </c>
      <c r="J3" s="70" t="s">
        <v>216</v>
      </c>
      <c r="K3" s="70" t="s">
        <v>215</v>
      </c>
      <c r="L3" s="70" t="s">
        <v>48</v>
      </c>
      <c r="M3" s="78" t="s">
        <v>48</v>
      </c>
      <c r="N3" s="70" t="s">
        <v>214</v>
      </c>
      <c r="O3" s="70" t="s">
        <v>213</v>
      </c>
      <c r="P3" s="70" t="s">
        <v>97</v>
      </c>
      <c r="Q3" s="70" t="s">
        <v>212</v>
      </c>
      <c r="R3" s="70" t="s">
        <v>52</v>
      </c>
      <c r="S3" s="70" t="s">
        <v>53</v>
      </c>
      <c r="T3" s="70" t="s">
        <v>214</v>
      </c>
      <c r="U3" s="70" t="s">
        <v>213</v>
      </c>
      <c r="V3" s="70" t="s">
        <v>97</v>
      </c>
      <c r="W3" s="70" t="s">
        <v>212</v>
      </c>
      <c r="X3" s="71" t="s">
        <v>54</v>
      </c>
      <c r="Y3" s="67"/>
    </row>
    <row r="4" spans="1:25" s="40" customFormat="1" ht="15.6" customHeight="1" x14ac:dyDescent="0.3">
      <c r="A4" s="76" t="s">
        <v>55</v>
      </c>
      <c r="B4" s="76"/>
      <c r="C4" s="76"/>
      <c r="D4" s="76"/>
      <c r="E4" s="55" t="s">
        <v>56</v>
      </c>
      <c r="F4" s="40">
        <f>COUNTIF(F8:F51,"=1")</f>
        <v>0</v>
      </c>
      <c r="G4" s="40">
        <f>COUNTIF(G8:G51,"=1")</f>
        <v>0</v>
      </c>
      <c r="H4" s="40">
        <f>COUNTIF(H8:H51,"=1")</f>
        <v>0</v>
      </c>
      <c r="I4" s="40">
        <f>COUNTIF(I8:I51,"=1")</f>
        <v>0</v>
      </c>
      <c r="J4" s="40">
        <f>COUNTIF(J8:J51,"=1")</f>
        <v>0</v>
      </c>
      <c r="K4" s="40">
        <f>COUNTIF(K8:K51,"=1")</f>
        <v>0</v>
      </c>
      <c r="L4" s="40">
        <f>COUNTIFS(L8:L51, "&gt;3", L8:L51, "&lt;6")</f>
        <v>0</v>
      </c>
      <c r="M4" s="40">
        <f>COUNTIF(M8:M51, "=4")</f>
        <v>0</v>
      </c>
      <c r="N4" s="40">
        <f>COUNTIF(N8:N51, "=1")</f>
        <v>0</v>
      </c>
      <c r="O4" s="40">
        <f>COUNTIF(O8:O51, "=1")</f>
        <v>0</v>
      </c>
      <c r="P4" s="40">
        <f>COUNTIF(P8:P51, "=1")</f>
        <v>0</v>
      </c>
      <c r="Q4" s="40">
        <f>COUNTIF(Q8:Q51, "=1")</f>
        <v>0</v>
      </c>
      <c r="R4" s="40">
        <f>COUNTIF(R8:R51, "=3")</f>
        <v>0</v>
      </c>
      <c r="S4" s="40">
        <f>COUNTIFS(S8:S51, "&gt;3", S8:S51, "&lt;6")</f>
        <v>0</v>
      </c>
      <c r="T4" s="40">
        <f>COUNTIF(T8:T51, "=1")</f>
        <v>0</v>
      </c>
      <c r="U4" s="40">
        <f>COUNTIF(U8:U51, "=1")</f>
        <v>0</v>
      </c>
      <c r="V4" s="40">
        <f>COUNTIF(V8:V51, "=1")</f>
        <v>0</v>
      </c>
      <c r="W4" s="40">
        <f>COUNTIF(W8:W51, "=1")</f>
        <v>0</v>
      </c>
      <c r="X4" s="55">
        <f>COUNTIF(X8:X51, "=3")</f>
        <v>0</v>
      </c>
    </row>
    <row r="5" spans="1:25"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40">
        <f>COUNTA(W8:W51)</f>
        <v>0</v>
      </c>
      <c r="X5" s="55">
        <f>COUNTA(X8:X51)</f>
        <v>0</v>
      </c>
    </row>
    <row r="6" spans="1:25" s="40" customFormat="1" ht="14.1"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8">
        <f>W4/B2</f>
        <v>0</v>
      </c>
      <c r="X6" s="59">
        <f>X4/B2</f>
        <v>0</v>
      </c>
    </row>
    <row r="7" spans="1:25" s="66" customFormat="1" x14ac:dyDescent="0.3">
      <c r="A7" s="60" t="s">
        <v>59</v>
      </c>
      <c r="B7" s="61" t="s">
        <v>60</v>
      </c>
      <c r="C7" s="61" t="s">
        <v>61</v>
      </c>
      <c r="D7" s="61" t="s">
        <v>62</v>
      </c>
      <c r="E7" s="62" t="s">
        <v>63</v>
      </c>
      <c r="F7" s="63" t="s">
        <v>64</v>
      </c>
      <c r="G7" s="63" t="s">
        <v>64</v>
      </c>
      <c r="H7" s="63" t="s">
        <v>64</v>
      </c>
      <c r="I7" s="63" t="s">
        <v>64</v>
      </c>
      <c r="J7" s="63" t="s">
        <v>64</v>
      </c>
      <c r="K7" s="63" t="s">
        <v>64</v>
      </c>
      <c r="L7" s="63" t="s">
        <v>65</v>
      </c>
      <c r="M7" s="63" t="s">
        <v>66</v>
      </c>
      <c r="N7" s="63" t="s">
        <v>64</v>
      </c>
      <c r="O7" s="63" t="s">
        <v>64</v>
      </c>
      <c r="P7" s="63" t="s">
        <v>64</v>
      </c>
      <c r="Q7" s="63" t="s">
        <v>64</v>
      </c>
      <c r="R7" s="63" t="s">
        <v>67</v>
      </c>
      <c r="S7" s="63" t="s">
        <v>65</v>
      </c>
      <c r="T7" s="63" t="s">
        <v>64</v>
      </c>
      <c r="U7" s="63" t="s">
        <v>64</v>
      </c>
      <c r="V7" s="63" t="s">
        <v>64</v>
      </c>
      <c r="W7" s="63" t="s">
        <v>64</v>
      </c>
      <c r="X7" s="64" t="s">
        <v>67</v>
      </c>
      <c r="Y7" s="65" t="s">
        <v>68</v>
      </c>
    </row>
    <row r="8" spans="1:25" x14ac:dyDescent="0.3">
      <c r="A8" s="1" t="s">
        <v>118</v>
      </c>
      <c r="B8" s="1"/>
      <c r="C8" s="1"/>
      <c r="D8" s="1"/>
      <c r="E8" s="51"/>
      <c r="F8" s="1"/>
      <c r="G8" s="1"/>
      <c r="H8" s="1"/>
      <c r="I8" s="1"/>
      <c r="J8" s="1"/>
      <c r="K8" s="1"/>
      <c r="L8" s="1"/>
      <c r="M8" s="1"/>
      <c r="N8" s="1"/>
      <c r="O8" s="1"/>
      <c r="P8" s="1"/>
      <c r="Q8" s="1"/>
      <c r="R8" s="1"/>
      <c r="S8" s="1"/>
      <c r="T8" s="1"/>
      <c r="U8" s="1"/>
      <c r="V8" s="1"/>
      <c r="W8" s="1"/>
      <c r="X8" s="51"/>
    </row>
    <row r="9" spans="1:25" x14ac:dyDescent="0.3">
      <c r="A9" s="1"/>
      <c r="B9" s="1"/>
      <c r="C9" s="1"/>
      <c r="D9" s="1"/>
      <c r="E9" s="51"/>
      <c r="F9" s="1"/>
      <c r="G9" s="1"/>
      <c r="H9" s="1"/>
      <c r="I9" s="1"/>
      <c r="J9" s="1"/>
      <c r="K9" s="1"/>
      <c r="L9" s="1"/>
      <c r="M9" s="1"/>
      <c r="N9" s="1"/>
      <c r="O9" s="1"/>
      <c r="P9" s="1"/>
      <c r="Q9" s="1"/>
      <c r="R9" s="1"/>
      <c r="S9" s="1"/>
      <c r="T9" s="1"/>
      <c r="U9" s="1"/>
      <c r="V9" s="1"/>
      <c r="W9" s="1"/>
      <c r="X9" s="51"/>
    </row>
    <row r="10" spans="1:25" x14ac:dyDescent="0.3">
      <c r="A10" s="1"/>
      <c r="B10" s="1"/>
      <c r="C10" s="1"/>
      <c r="D10" s="1"/>
      <c r="E10" s="51"/>
      <c r="F10" s="1"/>
      <c r="G10" s="1"/>
      <c r="H10" s="1"/>
      <c r="I10" s="1"/>
      <c r="J10" s="1"/>
      <c r="K10" s="1"/>
      <c r="L10" s="1"/>
      <c r="M10" s="1"/>
      <c r="N10" s="1"/>
      <c r="O10" s="1"/>
      <c r="P10" s="1"/>
      <c r="Q10" s="1"/>
      <c r="R10" s="1"/>
      <c r="S10" s="1"/>
      <c r="T10" s="1"/>
      <c r="U10" s="1"/>
      <c r="V10" s="1"/>
      <c r="W10" s="1"/>
      <c r="X10" s="51"/>
    </row>
    <row r="11" spans="1:25" x14ac:dyDescent="0.3">
      <c r="A11" s="1"/>
      <c r="B11" s="1"/>
      <c r="C11" s="1"/>
      <c r="D11" s="1"/>
      <c r="E11" s="51"/>
      <c r="F11" s="1"/>
      <c r="G11" s="1"/>
      <c r="H11" s="1"/>
      <c r="I11" s="1"/>
      <c r="J11" s="1"/>
      <c r="K11" s="1"/>
      <c r="L11" s="1"/>
      <c r="M11" s="1"/>
      <c r="N11" s="1"/>
      <c r="O11" s="1"/>
      <c r="P11" s="1"/>
      <c r="Q11" s="1"/>
      <c r="R11" s="1"/>
      <c r="S11" s="1"/>
      <c r="T11" s="1"/>
      <c r="U11" s="1"/>
      <c r="V11" s="1"/>
      <c r="W11" s="1"/>
      <c r="X11" s="51"/>
    </row>
    <row r="12" spans="1:25" x14ac:dyDescent="0.3">
      <c r="A12" s="1"/>
      <c r="B12" s="1"/>
      <c r="C12" s="1"/>
      <c r="D12" s="1"/>
      <c r="E12" s="51"/>
      <c r="F12" s="1"/>
      <c r="G12" s="1"/>
      <c r="H12" s="1"/>
      <c r="I12" s="1"/>
      <c r="J12" s="1"/>
      <c r="K12" s="1"/>
      <c r="L12" s="1"/>
      <c r="M12" s="1"/>
      <c r="N12" s="1"/>
      <c r="O12" s="1"/>
      <c r="P12" s="1"/>
      <c r="Q12" s="1"/>
      <c r="R12" s="1"/>
      <c r="S12" s="1"/>
      <c r="T12" s="1"/>
      <c r="U12" s="1"/>
      <c r="V12" s="1"/>
      <c r="W12" s="1"/>
      <c r="X12" s="51"/>
    </row>
    <row r="13" spans="1:25" x14ac:dyDescent="0.3">
      <c r="A13" s="1"/>
      <c r="B13" s="1"/>
      <c r="C13" s="1"/>
      <c r="D13" s="1"/>
      <c r="E13" s="51"/>
      <c r="F13" s="1"/>
      <c r="G13" s="1"/>
      <c r="H13" s="1"/>
      <c r="I13" s="1"/>
      <c r="J13" s="1"/>
      <c r="K13" s="1"/>
      <c r="L13" s="1"/>
      <c r="M13" s="1"/>
      <c r="N13" s="1"/>
      <c r="O13" s="1"/>
      <c r="P13" s="1"/>
      <c r="Q13" s="1"/>
      <c r="R13" s="1"/>
      <c r="S13" s="1"/>
      <c r="T13" s="1"/>
      <c r="U13" s="1"/>
      <c r="V13" s="1"/>
      <c r="W13" s="1"/>
      <c r="X13" s="51"/>
    </row>
    <row r="14" spans="1:25" x14ac:dyDescent="0.3">
      <c r="A14" s="1"/>
      <c r="B14" s="1"/>
      <c r="C14" s="1"/>
      <c r="D14" s="1"/>
      <c r="E14" s="51"/>
      <c r="F14" s="1"/>
      <c r="G14" s="1"/>
      <c r="H14" s="1"/>
      <c r="I14" s="1"/>
      <c r="J14" s="1"/>
      <c r="K14" s="1"/>
      <c r="L14" s="1"/>
      <c r="M14" s="1"/>
      <c r="N14" s="1"/>
      <c r="O14" s="1"/>
      <c r="P14" s="1"/>
      <c r="Q14" s="1"/>
      <c r="R14" s="1"/>
      <c r="S14" s="1"/>
      <c r="T14" s="1"/>
      <c r="U14" s="1"/>
      <c r="V14" s="1"/>
      <c r="W14" s="1"/>
      <c r="X14" s="51"/>
    </row>
    <row r="15" spans="1:25" x14ac:dyDescent="0.3">
      <c r="A15" s="1"/>
      <c r="B15" s="1"/>
      <c r="C15" s="1"/>
      <c r="D15" s="1"/>
      <c r="E15" s="51"/>
      <c r="F15" s="1"/>
      <c r="G15" s="1"/>
      <c r="H15" s="1"/>
      <c r="I15" s="1"/>
      <c r="J15" s="1"/>
      <c r="K15" s="1"/>
      <c r="L15" s="1"/>
      <c r="M15" s="1"/>
      <c r="N15" s="1"/>
      <c r="O15" s="1"/>
      <c r="P15" s="1"/>
      <c r="Q15" s="1"/>
      <c r="R15" s="1"/>
      <c r="S15" s="1"/>
      <c r="T15" s="1"/>
      <c r="U15" s="1"/>
      <c r="V15" s="1"/>
      <c r="W15" s="1"/>
      <c r="X15" s="51"/>
    </row>
    <row r="16" spans="1:25" x14ac:dyDescent="0.3">
      <c r="A16" s="1"/>
      <c r="B16" s="1"/>
      <c r="C16" s="1"/>
      <c r="D16" s="1"/>
      <c r="E16" s="51"/>
      <c r="F16" s="1"/>
      <c r="G16" s="1"/>
      <c r="H16" s="1"/>
      <c r="I16" s="1"/>
      <c r="J16" s="1"/>
      <c r="K16" s="1"/>
      <c r="L16" s="1"/>
      <c r="M16" s="1"/>
      <c r="N16" s="1"/>
      <c r="O16" s="1"/>
      <c r="P16" s="1"/>
      <c r="Q16" s="1"/>
      <c r="R16" s="1"/>
      <c r="S16" s="1"/>
      <c r="T16" s="1"/>
      <c r="U16" s="1"/>
      <c r="V16" s="1"/>
      <c r="W16" s="1"/>
      <c r="X16" s="51"/>
    </row>
    <row r="17" spans="1:24" x14ac:dyDescent="0.3">
      <c r="A17" s="1"/>
      <c r="B17" s="1"/>
      <c r="C17" s="1"/>
      <c r="D17" s="1"/>
      <c r="E17" s="51"/>
      <c r="F17" s="1"/>
      <c r="G17" s="1"/>
      <c r="H17" s="1"/>
      <c r="I17" s="1"/>
      <c r="J17" s="1"/>
      <c r="K17" s="1"/>
      <c r="L17" s="1"/>
      <c r="M17" s="1"/>
      <c r="N17" s="1"/>
      <c r="O17" s="1"/>
      <c r="P17" s="1"/>
      <c r="Q17" s="1"/>
      <c r="R17" s="1"/>
      <c r="S17" s="1"/>
      <c r="T17" s="1"/>
      <c r="U17" s="1"/>
      <c r="V17" s="1"/>
      <c r="W17" s="1"/>
      <c r="X17" s="51"/>
    </row>
    <row r="18" spans="1:24" x14ac:dyDescent="0.3">
      <c r="A18" s="1"/>
      <c r="B18" s="1"/>
      <c r="C18" s="1"/>
      <c r="D18" s="1"/>
      <c r="E18" s="51"/>
      <c r="F18" s="1"/>
      <c r="G18" s="1"/>
      <c r="H18" s="1"/>
      <c r="I18" s="1"/>
      <c r="J18" s="1"/>
      <c r="K18" s="1"/>
      <c r="M18" s="1"/>
      <c r="N18" s="1"/>
      <c r="O18" s="1"/>
      <c r="P18" s="1"/>
      <c r="Q18" s="1"/>
      <c r="R18" s="1"/>
      <c r="S18" s="1"/>
      <c r="T18" s="1"/>
      <c r="U18" s="1"/>
      <c r="V18" s="1"/>
      <c r="W18" s="1"/>
      <c r="X18" s="51"/>
    </row>
    <row r="19" spans="1:24" x14ac:dyDescent="0.3">
      <c r="A19" s="1"/>
      <c r="B19" s="1"/>
      <c r="C19" s="1"/>
      <c r="D19" s="1"/>
      <c r="E19" s="51"/>
      <c r="F19" s="1"/>
      <c r="G19" s="1"/>
      <c r="H19" s="1"/>
      <c r="I19" s="1"/>
      <c r="J19" s="1"/>
      <c r="K19" s="1"/>
      <c r="M19" s="1"/>
      <c r="N19" s="1"/>
      <c r="O19" s="1"/>
      <c r="P19" s="1"/>
      <c r="Q19" s="1"/>
      <c r="R19" s="1"/>
      <c r="S19" s="1"/>
      <c r="T19" s="1"/>
      <c r="U19" s="1"/>
      <c r="V19" s="1"/>
      <c r="W19" s="1"/>
      <c r="X19" s="51"/>
    </row>
    <row r="20" spans="1:24" x14ac:dyDescent="0.3">
      <c r="A20" s="1"/>
      <c r="B20" s="1"/>
      <c r="C20" s="1"/>
      <c r="D20" s="1"/>
      <c r="E20" s="51"/>
      <c r="F20" s="1"/>
      <c r="G20" s="1"/>
      <c r="H20" s="1"/>
      <c r="I20" s="1"/>
      <c r="J20" s="1"/>
      <c r="K20" s="1"/>
      <c r="M20" s="1"/>
      <c r="N20" s="1"/>
      <c r="O20" s="1"/>
      <c r="P20" s="1"/>
      <c r="Q20" s="1"/>
      <c r="R20" s="1"/>
      <c r="S20" s="1"/>
      <c r="T20" s="1"/>
      <c r="U20" s="1"/>
      <c r="V20" s="1"/>
      <c r="W20" s="1"/>
      <c r="X20" s="51"/>
    </row>
    <row r="21" spans="1:24" x14ac:dyDescent="0.3">
      <c r="A21" s="1"/>
      <c r="B21" s="1"/>
      <c r="C21" s="1"/>
      <c r="D21" s="1"/>
      <c r="E21" s="51"/>
      <c r="F21" s="1"/>
      <c r="G21" s="1"/>
      <c r="H21" s="1"/>
      <c r="I21" s="1"/>
      <c r="J21" s="1"/>
      <c r="K21" s="1"/>
      <c r="L21" s="1"/>
      <c r="M21" s="1"/>
      <c r="N21" s="1"/>
      <c r="O21" s="1"/>
      <c r="P21" s="1"/>
      <c r="Q21" s="1"/>
      <c r="R21" s="1"/>
      <c r="S21" s="1"/>
      <c r="T21" s="1"/>
      <c r="U21" s="1"/>
      <c r="V21" s="1"/>
      <c r="W21" s="1"/>
      <c r="X21" s="51"/>
    </row>
    <row r="22" spans="1:24" x14ac:dyDescent="0.3">
      <c r="A22" s="1"/>
      <c r="B22" s="1"/>
      <c r="C22" s="1"/>
      <c r="D22" s="1"/>
      <c r="E22" s="51"/>
      <c r="F22" s="1"/>
      <c r="G22" s="1"/>
      <c r="H22" s="1"/>
      <c r="I22" s="1"/>
      <c r="J22" s="1"/>
      <c r="K22" s="1"/>
      <c r="M22" s="1"/>
      <c r="N22" s="1"/>
      <c r="O22" s="1"/>
      <c r="P22" s="1"/>
      <c r="Q22" s="1"/>
      <c r="R22" s="1"/>
      <c r="S22" s="1"/>
      <c r="T22" s="1"/>
      <c r="U22" s="1"/>
      <c r="V22" s="1"/>
      <c r="W22" s="1"/>
      <c r="X22" s="51"/>
    </row>
    <row r="23" spans="1:24" x14ac:dyDescent="0.3">
      <c r="A23" s="1"/>
      <c r="B23" s="1"/>
      <c r="C23" s="1"/>
      <c r="D23" s="1"/>
      <c r="E23" s="51"/>
      <c r="F23" s="1"/>
      <c r="G23" s="1"/>
      <c r="H23" s="1"/>
      <c r="I23" s="1"/>
      <c r="J23" s="1"/>
      <c r="K23" s="1"/>
      <c r="M23" s="1"/>
      <c r="N23" s="1"/>
      <c r="O23" s="1"/>
      <c r="P23" s="1"/>
      <c r="Q23" s="1"/>
      <c r="R23" s="1"/>
      <c r="S23" s="1"/>
      <c r="T23" s="1"/>
      <c r="U23" s="1"/>
      <c r="V23" s="1"/>
      <c r="W23" s="1"/>
      <c r="X23" s="51"/>
    </row>
    <row r="24" spans="1:24" x14ac:dyDescent="0.3">
      <c r="A24" s="80"/>
      <c r="B24" s="1"/>
      <c r="C24" s="1"/>
      <c r="D24" s="1"/>
      <c r="E24" s="51"/>
      <c r="F24" s="1"/>
      <c r="G24" s="1"/>
      <c r="H24" s="1"/>
      <c r="I24" s="1"/>
      <c r="J24" s="1"/>
      <c r="K24" s="1"/>
      <c r="M24" s="1"/>
      <c r="N24" s="1"/>
      <c r="O24" s="1"/>
      <c r="P24" s="1"/>
      <c r="Q24" s="1"/>
      <c r="R24" s="1"/>
      <c r="S24" s="1"/>
      <c r="T24" s="1"/>
      <c r="U24" s="1"/>
      <c r="V24" s="1"/>
      <c r="W24" s="1"/>
      <c r="X24" s="51"/>
    </row>
    <row r="25" spans="1:24" x14ac:dyDescent="0.3">
      <c r="A25" s="1"/>
      <c r="B25" s="1"/>
      <c r="C25" s="1"/>
      <c r="D25" s="1"/>
      <c r="E25" s="51"/>
      <c r="F25" s="1"/>
      <c r="G25" s="1"/>
      <c r="H25" s="1"/>
      <c r="I25" s="1"/>
      <c r="J25" s="1"/>
      <c r="K25" s="1"/>
      <c r="M25" s="1"/>
      <c r="N25" s="1"/>
      <c r="O25" s="1"/>
      <c r="P25" s="1"/>
      <c r="Q25" s="1"/>
      <c r="R25" s="1"/>
      <c r="S25" s="1"/>
      <c r="T25" s="1"/>
      <c r="U25" s="1"/>
      <c r="V25" s="1"/>
      <c r="W25" s="1"/>
      <c r="X25" s="51"/>
    </row>
    <row r="26" spans="1:24" x14ac:dyDescent="0.3">
      <c r="A26" s="1"/>
      <c r="B26" s="1"/>
      <c r="C26" s="1"/>
      <c r="D26" s="1"/>
      <c r="E26" s="51"/>
      <c r="F26" s="1"/>
      <c r="G26" s="1"/>
      <c r="H26" s="1"/>
      <c r="I26" s="1"/>
      <c r="J26" s="1"/>
      <c r="K26" s="1"/>
      <c r="M26" s="1"/>
      <c r="N26" s="1"/>
      <c r="O26" s="1"/>
      <c r="P26" s="1"/>
      <c r="Q26" s="1"/>
      <c r="R26" s="1"/>
      <c r="S26" s="1"/>
      <c r="T26" s="1"/>
      <c r="U26" s="1"/>
      <c r="V26" s="1"/>
      <c r="W26" s="1"/>
      <c r="X26" s="51"/>
    </row>
    <row r="27" spans="1:24" x14ac:dyDescent="0.3">
      <c r="A27" s="1"/>
      <c r="B27" s="1"/>
      <c r="C27" s="1"/>
      <c r="D27" s="1"/>
      <c r="E27" s="51"/>
      <c r="F27" s="1"/>
      <c r="G27" s="1"/>
      <c r="H27" s="1"/>
      <c r="I27" s="1"/>
      <c r="J27" s="1"/>
      <c r="K27" s="1"/>
      <c r="M27" s="1"/>
      <c r="N27" s="1"/>
      <c r="O27" s="1"/>
      <c r="P27" s="1"/>
      <c r="Q27" s="1"/>
      <c r="R27" s="1"/>
      <c r="S27" s="1"/>
      <c r="T27" s="1"/>
      <c r="U27" s="1"/>
      <c r="V27" s="1"/>
      <c r="W27" s="1"/>
      <c r="X27" s="51"/>
    </row>
    <row r="28" spans="1:24" x14ac:dyDescent="0.3">
      <c r="A28" s="1"/>
      <c r="B28" s="1"/>
      <c r="C28" s="1"/>
      <c r="D28" s="1"/>
      <c r="E28" s="51"/>
      <c r="F28" s="1"/>
      <c r="G28" s="1"/>
      <c r="H28" s="1"/>
      <c r="I28" s="1"/>
      <c r="J28" s="1"/>
      <c r="K28" s="1"/>
      <c r="M28" s="1"/>
      <c r="N28" s="1"/>
      <c r="O28" s="1"/>
      <c r="P28" s="1"/>
      <c r="Q28" s="1"/>
      <c r="R28" s="1"/>
      <c r="S28" s="1"/>
      <c r="T28" s="1"/>
      <c r="U28" s="1"/>
      <c r="V28" s="1"/>
      <c r="W28" s="1"/>
      <c r="X28" s="51"/>
    </row>
    <row r="29" spans="1:24" x14ac:dyDescent="0.3">
      <c r="A29" s="1"/>
      <c r="B29" s="1"/>
      <c r="C29" s="1"/>
      <c r="D29" s="1"/>
      <c r="E29" s="51"/>
      <c r="F29" s="1"/>
      <c r="G29" s="1"/>
      <c r="H29" s="1"/>
      <c r="I29" s="1"/>
      <c r="J29" s="1"/>
      <c r="K29" s="1"/>
      <c r="M29" s="1"/>
      <c r="N29" s="1"/>
      <c r="O29" s="1"/>
      <c r="P29" s="1"/>
      <c r="Q29" s="1"/>
      <c r="R29" s="1"/>
      <c r="S29" s="1"/>
      <c r="T29" s="1"/>
      <c r="U29" s="1"/>
      <c r="V29" s="1"/>
      <c r="W29" s="1"/>
      <c r="X29" s="51"/>
    </row>
    <row r="30" spans="1:24" x14ac:dyDescent="0.3">
      <c r="A30" s="1"/>
      <c r="B30" s="1"/>
      <c r="C30" s="1"/>
      <c r="D30" s="1"/>
      <c r="E30" s="51"/>
      <c r="F30" s="1"/>
      <c r="G30" s="1"/>
      <c r="H30" s="1"/>
      <c r="I30" s="1"/>
      <c r="J30" s="1"/>
      <c r="K30" s="1"/>
      <c r="M30" s="1"/>
      <c r="N30" s="1"/>
      <c r="O30" s="1"/>
      <c r="P30" s="1"/>
      <c r="Q30" s="1"/>
      <c r="R30" s="1"/>
      <c r="S30" s="1"/>
      <c r="T30" s="1"/>
      <c r="U30" s="1"/>
      <c r="V30" s="1"/>
      <c r="W30" s="1"/>
      <c r="X30" s="51"/>
    </row>
    <row r="31" spans="1:24" x14ac:dyDescent="0.3">
      <c r="A31" s="1"/>
      <c r="B31" s="1"/>
      <c r="C31" s="1"/>
      <c r="D31" s="1"/>
      <c r="E31" s="51"/>
      <c r="F31" s="1"/>
      <c r="G31" s="1"/>
      <c r="H31" s="1"/>
      <c r="I31" s="1"/>
      <c r="J31" s="1"/>
    </row>
    <row r="32" spans="1:24"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4" s="72" customFormat="1" x14ac:dyDescent="0.3">
      <c r="E51" s="56"/>
      <c r="X51" s="56"/>
    </row>
  </sheetData>
  <mergeCells count="1">
    <mergeCell ref="A4:D6"/>
  </mergeCells>
  <conditionalFormatting sqref="A8:A51">
    <cfRule type="notContainsBlanks" dxfId="463" priority="1">
      <formula>LEN(TRIM(A8))&gt;0</formula>
    </cfRule>
    <cfRule type="expression" dxfId="462" priority="12">
      <formula>OR(ISNUMBER(F8:X8),ISTEXT(F8:X8))</formula>
    </cfRule>
  </conditionalFormatting>
  <conditionalFormatting sqref="F6:X6">
    <cfRule type="cellIs" dxfId="461" priority="3" operator="between">
      <formula>0.8</formula>
      <formula>1</formula>
    </cfRule>
    <cfRule type="cellIs" dxfId="460" priority="4" operator="between">
      <formula>0</formula>
      <formula>0.79</formula>
    </cfRule>
  </conditionalFormatting>
  <conditionalFormatting sqref="L8:L51 S8:S51">
    <cfRule type="containsText" dxfId="457" priority="5" operator="containsText" text="5">
      <formula>NOT(ISERROR(SEARCH("5",L8)))</formula>
    </cfRule>
  </conditionalFormatting>
  <conditionalFormatting sqref="L8:M51 S8:S51">
    <cfRule type="containsText" dxfId="456" priority="2" operator="containsText" text="4">
      <formula>NOT(ISERROR(SEARCH("4",L8)))</formula>
    </cfRule>
    <cfRule type="containsText" dxfId="455" priority="7" operator="containsText" text="3">
      <formula>NOT(ISERROR(SEARCH("3",L8)))</formula>
    </cfRule>
  </conditionalFormatting>
  <conditionalFormatting sqref="R8:R51 X8:X51">
    <cfRule type="containsText" dxfId="454" priority="6" operator="containsText" text="3">
      <formula>NOT(ISERROR(SEARCH("3",R8)))</formula>
    </cfRule>
  </conditionalFormatting>
  <conditionalFormatting sqref="R8:S51 X8:X51 L8:M51">
    <cfRule type="containsText" dxfId="453" priority="8" operator="containsText" text="2">
      <formula>NOT(ISERROR(SEARCH("2",L8)))</formula>
    </cfRule>
    <cfRule type="containsText" dxfId="452" priority="9" operator="containsText" text="1">
      <formula>NOT(ISERROR(SEARCH("1",L8)))</formula>
    </cfRule>
  </conditionalFormatting>
  <dataValidations count="4">
    <dataValidation allowBlank="1" showInputMessage="1" showErrorMessage="1" sqref="F3:X3" xr:uid="{20FEBF8B-35E8-4E7C-ABD7-E811FBE28DB6}"/>
    <dataValidation allowBlank="1" showInputMessage="1" showErrorMessage="1" promptTitle="Enter a single digit number" sqref="Y8:Y49" xr:uid="{A48FA587-ACC7-4C84-AFBE-A4DD41A8CEB4}"/>
    <dataValidation type="whole" errorStyle="information" operator="lessThan" allowBlank="1" showInputMessage="1" showErrorMessage="1" errorTitle="Score is too high" error="For this phase, the maximum score is 5. Check row 7 for the maximum score for this particular question." sqref="F8:X51" xr:uid="{1E0A43EA-4DC5-4A9A-BBD6-9B3D8A447679}">
      <formula1>6</formula1>
    </dataValidation>
    <dataValidation type="custom" allowBlank="1" showInputMessage="1" showErrorMessage="1" promptTitle="Enter a single digit number" sqref="F52:X1048576 F6:Y7 Y50:Y1048576 Z6:XFD1048576 Y1:XFD4 F1:X2 F4:X4" xr:uid="{9440D71F-DD55-40CF-BC4B-489C38E72338}">
      <formula1>"&lt;10"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1" operator="containsText" id="{6702172F-74D9-43C3-9E98-14FEC39478EC}">
            <xm:f>NOT(ISERROR(SEARCH(0,F8)))</xm:f>
            <xm:f>0</xm:f>
            <x14:dxf>
              <font>
                <color rgb="FF9C0006"/>
              </font>
              <fill>
                <patternFill>
                  <bgColor rgb="FFFFC7CE"/>
                </patternFill>
              </fill>
            </x14:dxf>
          </x14:cfRule>
          <xm:sqref>F8:X51</xm:sqref>
        </x14:conditionalFormatting>
        <x14:conditionalFormatting xmlns:xm="http://schemas.microsoft.com/office/excel/2006/main">
          <x14:cfRule type="containsText" priority="10" operator="containsText" id="{26E1182D-0A0E-4DFD-91AA-A4EE43C6AD38}">
            <xm:f>NOT(ISERROR(SEARCH(1,F8)))</xm:f>
            <xm:f>1</xm:f>
            <x14:dxf>
              <font>
                <color rgb="FF006100"/>
              </font>
              <fill>
                <patternFill>
                  <bgColor rgb="FFC6EFCE"/>
                </patternFill>
              </fill>
            </x14:dxf>
          </x14:cfRule>
          <xm:sqref>I8:X17 M18:N30 R18:S30 X18:X30 I18:K51 F8:H51 N31:N51 O18:Q51 T18:W51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851D8-574B-4632-BE63-3D3FCC55BA28}">
  <dimension ref="A1:Y51"/>
  <sheetViews>
    <sheetView zoomScaleNormal="100" workbookViewId="0">
      <selection activeCell="F8" sqref="F8:X51"/>
    </sheetView>
  </sheetViews>
  <sheetFormatPr defaultRowHeight="14.4" x14ac:dyDescent="0.3"/>
  <cols>
    <col min="1" max="1" width="20.21875" customWidth="1"/>
    <col min="2" max="2" width="18.21875" customWidth="1"/>
    <col min="3" max="4" width="12.77734375" customWidth="1"/>
    <col min="5" max="5" width="27.77734375" style="52" customWidth="1"/>
    <col min="6" max="6" width="9" customWidth="1"/>
    <col min="7" max="10" width="6.21875" customWidth="1"/>
    <col min="11" max="11" width="6" customWidth="1"/>
    <col min="12" max="13" width="12.5546875" customWidth="1"/>
    <col min="14" max="14" width="7.77734375" customWidth="1"/>
    <col min="15" max="17" width="7.21875" customWidth="1"/>
    <col min="18" max="19" width="12.5546875" customWidth="1"/>
    <col min="20" max="20" width="7.77734375" customWidth="1"/>
    <col min="21" max="23" width="7.21875" customWidth="1"/>
    <col min="24" max="24" width="12.5546875" style="52" customWidth="1"/>
    <col min="25" max="25" width="60.44140625" customWidth="1"/>
  </cols>
  <sheetData>
    <row r="1" spans="1:25" s="29" customFormat="1" ht="21" x14ac:dyDescent="0.4">
      <c r="A1" s="22" t="s">
        <v>235</v>
      </c>
      <c r="B1" s="23" t="s">
        <v>234</v>
      </c>
      <c r="C1" s="23" t="s">
        <v>233</v>
      </c>
      <c r="D1" s="23"/>
      <c r="E1" s="24"/>
      <c r="F1" s="25"/>
      <c r="G1" s="25"/>
      <c r="H1" s="25"/>
      <c r="I1" s="25"/>
      <c r="J1" s="25"/>
      <c r="K1" s="26"/>
      <c r="L1" s="26"/>
      <c r="M1" s="26"/>
      <c r="N1" s="26"/>
      <c r="O1" s="26"/>
      <c r="P1" s="26"/>
      <c r="Q1" s="26"/>
      <c r="R1" s="26"/>
      <c r="S1" s="26"/>
      <c r="T1" s="26"/>
      <c r="U1" s="26"/>
      <c r="V1" s="26"/>
      <c r="W1" s="26"/>
      <c r="X1" s="27"/>
      <c r="Y1" s="28"/>
    </row>
    <row r="2" spans="1:25" s="36" customFormat="1" ht="18" x14ac:dyDescent="0.35">
      <c r="A2" s="30" t="s">
        <v>38</v>
      </c>
      <c r="B2" s="31">
        <f>COUNTIF(A8:A51, "*")</f>
        <v>1</v>
      </c>
      <c r="C2" s="32"/>
      <c r="D2" s="32"/>
      <c r="E2" s="33"/>
      <c r="F2" s="5"/>
      <c r="G2" s="6"/>
      <c r="H2" s="6"/>
      <c r="I2" s="6"/>
      <c r="J2" s="6"/>
      <c r="K2" s="7"/>
      <c r="L2" s="7" t="s">
        <v>39</v>
      </c>
      <c r="M2" s="7" t="s">
        <v>40</v>
      </c>
      <c r="N2" s="7" t="s">
        <v>41</v>
      </c>
      <c r="O2" s="7" t="s">
        <v>41</v>
      </c>
      <c r="P2" s="7" t="s">
        <v>41</v>
      </c>
      <c r="Q2" s="7" t="s">
        <v>41</v>
      </c>
      <c r="R2" s="7"/>
      <c r="S2" s="7"/>
      <c r="T2" s="7" t="s">
        <v>42</v>
      </c>
      <c r="U2" s="7" t="s">
        <v>42</v>
      </c>
      <c r="V2" s="7" t="s">
        <v>42</v>
      </c>
      <c r="W2" s="7" t="s">
        <v>42</v>
      </c>
      <c r="X2" s="34"/>
      <c r="Y2" s="35"/>
    </row>
    <row r="3" spans="1:25" s="68" customFormat="1" ht="18" x14ac:dyDescent="0.35">
      <c r="A3" s="67"/>
      <c r="B3" s="67"/>
      <c r="E3" s="69"/>
      <c r="F3" s="70" t="s">
        <v>232</v>
      </c>
      <c r="G3" s="70" t="s">
        <v>231</v>
      </c>
      <c r="H3" s="70" t="s">
        <v>230</v>
      </c>
      <c r="I3" s="70" t="s">
        <v>229</v>
      </c>
      <c r="J3" s="70" t="s">
        <v>228</v>
      </c>
      <c r="K3" s="70" t="s">
        <v>227</v>
      </c>
      <c r="L3" s="70" t="s">
        <v>48</v>
      </c>
      <c r="M3" s="78" t="s">
        <v>48</v>
      </c>
      <c r="N3" s="70" t="s">
        <v>226</v>
      </c>
      <c r="O3" s="70" t="s">
        <v>225</v>
      </c>
      <c r="P3" s="70" t="s">
        <v>224</v>
      </c>
      <c r="Q3" s="70" t="s">
        <v>223</v>
      </c>
      <c r="R3" s="70" t="s">
        <v>52</v>
      </c>
      <c r="S3" s="70" t="s">
        <v>53</v>
      </c>
      <c r="T3" s="70" t="s">
        <v>226</v>
      </c>
      <c r="U3" s="70" t="s">
        <v>225</v>
      </c>
      <c r="V3" s="70" t="s">
        <v>224</v>
      </c>
      <c r="W3" s="70" t="s">
        <v>223</v>
      </c>
      <c r="X3" s="71" t="s">
        <v>54</v>
      </c>
      <c r="Y3" s="67"/>
    </row>
    <row r="4" spans="1:25"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COUNTIF(K8:K51,"=1")</f>
        <v>0</v>
      </c>
      <c r="L4" s="40">
        <f>COUNTIFS(L8:L51, "&gt;3", L8:L51, "&lt;6")</f>
        <v>0</v>
      </c>
      <c r="M4" s="40">
        <f>COUNTIF(M8:M51, "=4")</f>
        <v>0</v>
      </c>
      <c r="N4" s="40">
        <f>COUNTIF(N8:N51, "=1")</f>
        <v>0</v>
      </c>
      <c r="O4" s="40">
        <f>COUNTIF(O8:O51, "=1")</f>
        <v>0</v>
      </c>
      <c r="P4" s="40">
        <f>COUNTIF(P8:P51, "=1")</f>
        <v>0</v>
      </c>
      <c r="Q4" s="40">
        <f>COUNTIF(Q8:Q51, "=1")</f>
        <v>0</v>
      </c>
      <c r="R4" s="40">
        <f>COUNTIF(R8:R51, "=3")</f>
        <v>0</v>
      </c>
      <c r="S4" s="40">
        <f>COUNTIFS(S8:S51, "&gt;3", S8:S51, "&lt;6")</f>
        <v>0</v>
      </c>
      <c r="T4" s="40">
        <f>COUNTIF(T8:T51, "=1")</f>
        <v>0</v>
      </c>
      <c r="U4" s="40">
        <f>COUNTIF(U8:U51, "=1")</f>
        <v>0</v>
      </c>
      <c r="V4" s="40">
        <f>COUNTIF(V8:V51, "=1")</f>
        <v>0</v>
      </c>
      <c r="W4" s="40">
        <f>COUNTIF(W8:W51, "=1")</f>
        <v>0</v>
      </c>
      <c r="X4" s="55">
        <f>COUNTIF(X8:X51, "=3")</f>
        <v>0</v>
      </c>
    </row>
    <row r="5" spans="1:25"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40">
        <f>COUNTA(W8:W51)</f>
        <v>0</v>
      </c>
      <c r="X5" s="55">
        <f>COUNTA(X8:X51)</f>
        <v>0</v>
      </c>
    </row>
    <row r="6" spans="1:25"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8">
        <f>W4/B2</f>
        <v>0</v>
      </c>
      <c r="X6" s="59">
        <f>X4/B2</f>
        <v>0</v>
      </c>
    </row>
    <row r="7" spans="1:25" s="66" customFormat="1" x14ac:dyDescent="0.3">
      <c r="A7" s="60" t="s">
        <v>59</v>
      </c>
      <c r="B7" s="61" t="s">
        <v>60</v>
      </c>
      <c r="C7" s="61" t="s">
        <v>61</v>
      </c>
      <c r="D7" s="61" t="s">
        <v>62</v>
      </c>
      <c r="E7" s="62" t="s">
        <v>63</v>
      </c>
      <c r="F7" s="63" t="s">
        <v>64</v>
      </c>
      <c r="G7" s="63" t="s">
        <v>64</v>
      </c>
      <c r="H7" s="63" t="s">
        <v>64</v>
      </c>
      <c r="I7" s="63" t="s">
        <v>64</v>
      </c>
      <c r="J7" s="63" t="s">
        <v>64</v>
      </c>
      <c r="K7" s="63" t="s">
        <v>64</v>
      </c>
      <c r="L7" s="63" t="s">
        <v>65</v>
      </c>
      <c r="M7" s="63" t="s">
        <v>66</v>
      </c>
      <c r="N7" s="63" t="s">
        <v>64</v>
      </c>
      <c r="O7" s="63" t="s">
        <v>64</v>
      </c>
      <c r="P7" s="63" t="s">
        <v>64</v>
      </c>
      <c r="Q7" s="63" t="s">
        <v>64</v>
      </c>
      <c r="R7" s="63" t="s">
        <v>67</v>
      </c>
      <c r="S7" s="63" t="s">
        <v>65</v>
      </c>
      <c r="T7" s="63" t="s">
        <v>64</v>
      </c>
      <c r="U7" s="63" t="s">
        <v>64</v>
      </c>
      <c r="V7" s="63" t="s">
        <v>64</v>
      </c>
      <c r="W7" s="63" t="s">
        <v>64</v>
      </c>
      <c r="X7" s="64" t="s">
        <v>67</v>
      </c>
      <c r="Y7" s="65" t="s">
        <v>68</v>
      </c>
    </row>
    <row r="8" spans="1:25" x14ac:dyDescent="0.3">
      <c r="A8" s="1" t="s">
        <v>118</v>
      </c>
      <c r="B8" s="1"/>
      <c r="C8" s="1"/>
      <c r="D8" s="1"/>
      <c r="E8" s="51"/>
      <c r="F8" s="1"/>
      <c r="G8" s="1"/>
      <c r="H8" s="1"/>
      <c r="I8" s="1"/>
      <c r="J8" s="1"/>
      <c r="K8" s="1"/>
      <c r="L8" s="1"/>
      <c r="M8" s="1"/>
      <c r="N8" s="1"/>
      <c r="O8" s="1"/>
      <c r="P8" s="1"/>
      <c r="Q8" s="1"/>
      <c r="R8" s="1"/>
      <c r="S8" s="1"/>
      <c r="T8" s="1"/>
      <c r="U8" s="1"/>
      <c r="V8" s="1"/>
      <c r="W8" s="1"/>
      <c r="X8" s="51"/>
    </row>
    <row r="9" spans="1:25" x14ac:dyDescent="0.3">
      <c r="A9" s="1"/>
      <c r="B9" s="1"/>
      <c r="C9" s="1"/>
      <c r="D9" s="1"/>
      <c r="E9" s="51"/>
      <c r="F9" s="1"/>
      <c r="G9" s="1"/>
      <c r="H9" s="1"/>
      <c r="I9" s="1"/>
      <c r="J9" s="1"/>
      <c r="K9" s="1"/>
      <c r="L9" s="1"/>
      <c r="M9" s="1"/>
      <c r="N9" s="1"/>
      <c r="O9" s="1"/>
      <c r="P9" s="1"/>
      <c r="Q9" s="1"/>
      <c r="R9" s="1"/>
      <c r="S9" s="1"/>
      <c r="T9" s="1"/>
      <c r="U9" s="1"/>
      <c r="V9" s="1"/>
      <c r="W9" s="1"/>
      <c r="X9" s="51"/>
    </row>
    <row r="10" spans="1:25" x14ac:dyDescent="0.3">
      <c r="A10" s="1"/>
      <c r="B10" s="1"/>
      <c r="C10" s="1"/>
      <c r="D10" s="1"/>
      <c r="E10" s="51"/>
      <c r="F10" s="1"/>
      <c r="G10" s="1"/>
      <c r="H10" s="1"/>
      <c r="I10" s="1"/>
      <c r="J10" s="1"/>
      <c r="K10" s="1"/>
      <c r="L10" s="1"/>
      <c r="M10" s="1"/>
      <c r="N10" s="1"/>
      <c r="O10" s="1"/>
      <c r="P10" s="1"/>
      <c r="Q10" s="1"/>
      <c r="R10" s="1"/>
      <c r="S10" s="1"/>
      <c r="T10" s="1"/>
      <c r="U10" s="1"/>
      <c r="V10" s="1"/>
      <c r="W10" s="1"/>
      <c r="X10" s="51"/>
    </row>
    <row r="11" spans="1:25" x14ac:dyDescent="0.3">
      <c r="A11" s="1"/>
      <c r="B11" s="1"/>
      <c r="C11" s="1"/>
      <c r="D11" s="1"/>
      <c r="E11" s="51"/>
      <c r="F11" s="1"/>
      <c r="G11" s="1"/>
      <c r="H11" s="1"/>
      <c r="I11" s="1"/>
      <c r="J11" s="1"/>
      <c r="K11" s="1"/>
      <c r="L11" s="1"/>
      <c r="M11" s="1"/>
      <c r="N11" s="1"/>
      <c r="O11" s="1"/>
      <c r="P11" s="1"/>
      <c r="Q11" s="1"/>
      <c r="R11" s="1"/>
      <c r="S11" s="1"/>
      <c r="T11" s="1"/>
      <c r="U11" s="1"/>
      <c r="V11" s="1"/>
      <c r="W11" s="1"/>
      <c r="X11" s="51"/>
    </row>
    <row r="12" spans="1:25" x14ac:dyDescent="0.3">
      <c r="A12" s="1"/>
      <c r="B12" s="1"/>
      <c r="C12" s="1"/>
      <c r="D12" s="1"/>
      <c r="E12" s="51"/>
      <c r="F12" s="1"/>
      <c r="G12" s="1"/>
      <c r="H12" s="1"/>
      <c r="I12" s="1"/>
      <c r="J12" s="1"/>
      <c r="K12" s="1"/>
      <c r="L12" s="1"/>
      <c r="M12" s="1"/>
      <c r="N12" s="1"/>
      <c r="O12" s="1"/>
      <c r="P12" s="1"/>
      <c r="Q12" s="1"/>
      <c r="R12" s="1"/>
      <c r="S12" s="1"/>
      <c r="T12" s="1"/>
      <c r="U12" s="1"/>
      <c r="V12" s="1"/>
      <c r="W12" s="1"/>
      <c r="X12" s="51"/>
    </row>
    <row r="13" spans="1:25" x14ac:dyDescent="0.3">
      <c r="A13" s="1"/>
      <c r="B13" s="1"/>
      <c r="C13" s="1"/>
      <c r="D13" s="1"/>
      <c r="E13" s="51"/>
      <c r="F13" s="1"/>
      <c r="G13" s="1"/>
      <c r="H13" s="1"/>
      <c r="I13" s="1"/>
      <c r="J13" s="1"/>
      <c r="K13" s="1"/>
      <c r="L13" s="1"/>
      <c r="M13" s="1"/>
      <c r="N13" s="1"/>
      <c r="O13" s="1"/>
      <c r="P13" s="1"/>
      <c r="Q13" s="1"/>
      <c r="R13" s="1"/>
      <c r="S13" s="1"/>
      <c r="T13" s="1"/>
      <c r="U13" s="1"/>
      <c r="V13" s="1"/>
      <c r="W13" s="1"/>
      <c r="X13" s="51"/>
    </row>
    <row r="14" spans="1:25" x14ac:dyDescent="0.3">
      <c r="A14" s="1"/>
      <c r="B14" s="1"/>
      <c r="C14" s="1"/>
      <c r="D14" s="1"/>
      <c r="E14" s="51"/>
      <c r="F14" s="1"/>
      <c r="G14" s="1"/>
      <c r="H14" s="1"/>
      <c r="I14" s="1"/>
      <c r="J14" s="1"/>
      <c r="K14" s="1"/>
      <c r="L14" s="1"/>
      <c r="M14" s="1"/>
      <c r="N14" s="1"/>
      <c r="O14" s="1"/>
      <c r="P14" s="1"/>
      <c r="Q14" s="1"/>
      <c r="R14" s="1"/>
      <c r="S14" s="1"/>
      <c r="T14" s="1"/>
      <c r="U14" s="1"/>
      <c r="V14" s="1"/>
      <c r="W14" s="1"/>
      <c r="X14" s="51"/>
    </row>
    <row r="15" spans="1:25" x14ac:dyDescent="0.3">
      <c r="A15" s="1"/>
      <c r="B15" s="1"/>
      <c r="C15" s="1"/>
      <c r="D15" s="1"/>
      <c r="E15" s="51"/>
      <c r="F15" s="1"/>
      <c r="G15" s="1"/>
      <c r="H15" s="1"/>
      <c r="I15" s="1"/>
      <c r="J15" s="1"/>
      <c r="K15" s="1"/>
      <c r="L15" s="1"/>
      <c r="M15" s="1"/>
      <c r="N15" s="1"/>
      <c r="O15" s="1"/>
      <c r="P15" s="1"/>
      <c r="Q15" s="1"/>
      <c r="R15" s="1"/>
      <c r="S15" s="1"/>
      <c r="T15" s="1"/>
      <c r="U15" s="1"/>
      <c r="V15" s="1"/>
      <c r="W15" s="1"/>
      <c r="X15" s="51"/>
    </row>
    <row r="16" spans="1:25" x14ac:dyDescent="0.3">
      <c r="A16" s="1"/>
      <c r="B16" s="1"/>
      <c r="C16" s="1"/>
      <c r="D16" s="1"/>
      <c r="E16" s="51"/>
      <c r="F16" s="1"/>
      <c r="G16" s="1"/>
      <c r="H16" s="1"/>
      <c r="I16" s="1"/>
      <c r="J16" s="1"/>
      <c r="K16" s="1"/>
      <c r="L16" s="1"/>
      <c r="M16" s="1"/>
      <c r="N16" s="1"/>
      <c r="O16" s="1"/>
      <c r="P16" s="1"/>
      <c r="Q16" s="1"/>
      <c r="R16" s="1"/>
      <c r="S16" s="1"/>
      <c r="T16" s="1"/>
      <c r="U16" s="1"/>
      <c r="V16" s="1"/>
      <c r="W16" s="1"/>
      <c r="X16" s="51"/>
    </row>
    <row r="17" spans="1:24" x14ac:dyDescent="0.3">
      <c r="A17" s="1"/>
      <c r="B17" s="1"/>
      <c r="C17" s="1"/>
      <c r="D17" s="1"/>
      <c r="E17" s="51"/>
      <c r="F17" s="1"/>
      <c r="G17" s="1"/>
      <c r="H17" s="1"/>
      <c r="I17" s="1"/>
      <c r="J17" s="1"/>
      <c r="K17" s="1"/>
      <c r="L17" s="1"/>
      <c r="M17" s="1"/>
      <c r="N17" s="1"/>
      <c r="O17" s="1"/>
      <c r="P17" s="1"/>
      <c r="Q17" s="1"/>
      <c r="R17" s="1"/>
      <c r="S17" s="1"/>
      <c r="T17" s="1"/>
      <c r="U17" s="1"/>
      <c r="V17" s="1"/>
      <c r="W17" s="1"/>
      <c r="X17" s="51"/>
    </row>
    <row r="18" spans="1:24" x14ac:dyDescent="0.3">
      <c r="A18" s="1"/>
      <c r="B18" s="1"/>
      <c r="C18" s="1"/>
      <c r="D18" s="1"/>
      <c r="E18" s="51"/>
      <c r="F18" s="1"/>
      <c r="G18" s="1"/>
      <c r="H18" s="1"/>
      <c r="I18" s="1"/>
      <c r="J18" s="1"/>
      <c r="K18" s="1"/>
      <c r="L18" s="1"/>
      <c r="Q18" s="1"/>
    </row>
    <row r="19" spans="1:24" x14ac:dyDescent="0.3">
      <c r="A19" s="1"/>
      <c r="B19" s="1"/>
      <c r="C19" s="1"/>
      <c r="D19" s="1"/>
      <c r="E19" s="51"/>
      <c r="F19" s="1"/>
      <c r="G19" s="1"/>
      <c r="H19" s="1"/>
      <c r="I19" s="1"/>
      <c r="J19" s="1"/>
      <c r="K19" s="1"/>
      <c r="L19" s="1"/>
      <c r="Q19" s="1"/>
    </row>
    <row r="20" spans="1:24" x14ac:dyDescent="0.3">
      <c r="A20" s="1"/>
      <c r="B20" s="1"/>
      <c r="C20" s="1"/>
      <c r="D20" s="1"/>
      <c r="E20" s="51"/>
      <c r="F20" s="1"/>
      <c r="G20" s="1"/>
      <c r="H20" s="1"/>
      <c r="I20" s="1"/>
      <c r="J20" s="1"/>
      <c r="K20" s="1"/>
      <c r="L20" s="1"/>
      <c r="Q20" s="1"/>
    </row>
    <row r="21" spans="1:24" x14ac:dyDescent="0.3">
      <c r="A21" s="1"/>
      <c r="B21" s="1"/>
      <c r="C21" s="1"/>
      <c r="D21" s="1"/>
      <c r="E21" s="51"/>
      <c r="F21" s="1"/>
      <c r="G21" s="1"/>
      <c r="H21" s="1"/>
      <c r="I21" s="1"/>
      <c r="J21" s="1"/>
      <c r="K21" s="1"/>
      <c r="L21" s="1"/>
      <c r="Q21" s="1"/>
    </row>
    <row r="22" spans="1:24" x14ac:dyDescent="0.3">
      <c r="A22" s="1"/>
      <c r="B22" s="1"/>
      <c r="C22" s="1"/>
      <c r="D22" s="1"/>
      <c r="E22" s="51"/>
      <c r="F22" s="1"/>
      <c r="G22" s="1"/>
      <c r="H22" s="1"/>
      <c r="I22" s="1"/>
      <c r="J22" s="1"/>
      <c r="K22" s="1"/>
      <c r="L22" s="1"/>
      <c r="Q22" s="1"/>
    </row>
    <row r="23" spans="1:24" x14ac:dyDescent="0.3">
      <c r="A23" s="1"/>
      <c r="B23" s="1"/>
      <c r="C23" s="1"/>
      <c r="D23" s="1"/>
      <c r="E23" s="51"/>
      <c r="F23" s="1"/>
      <c r="G23" s="1"/>
      <c r="H23" s="1"/>
      <c r="I23" s="1"/>
      <c r="J23" s="1"/>
      <c r="K23" s="1"/>
      <c r="L23" s="1"/>
      <c r="Q23" s="1"/>
    </row>
    <row r="24" spans="1:24" x14ac:dyDescent="0.3">
      <c r="A24" s="1"/>
      <c r="B24" s="1"/>
      <c r="C24" s="1"/>
      <c r="D24" s="1"/>
      <c r="E24" s="51"/>
      <c r="F24" s="1"/>
      <c r="G24" s="1"/>
      <c r="H24" s="1"/>
      <c r="I24" s="1"/>
      <c r="J24" s="1"/>
      <c r="K24" s="1"/>
      <c r="L24" s="1"/>
      <c r="Q24" s="1"/>
    </row>
    <row r="25" spans="1:24" x14ac:dyDescent="0.3">
      <c r="A25" s="1"/>
      <c r="B25" s="1"/>
      <c r="C25" s="1"/>
      <c r="D25" s="1"/>
      <c r="E25" s="51"/>
      <c r="F25" s="1"/>
      <c r="G25" s="1"/>
      <c r="H25" s="1"/>
      <c r="I25" s="1"/>
      <c r="J25" s="1"/>
      <c r="K25" s="1"/>
      <c r="L25" s="1"/>
      <c r="Q25" s="1"/>
    </row>
    <row r="26" spans="1:24" x14ac:dyDescent="0.3">
      <c r="A26" s="1"/>
      <c r="B26" s="1"/>
      <c r="C26" s="1"/>
      <c r="D26" s="1"/>
      <c r="E26" s="51"/>
      <c r="F26" s="1"/>
      <c r="G26" s="1"/>
      <c r="H26" s="1"/>
      <c r="I26" s="1"/>
      <c r="J26" s="1"/>
      <c r="K26" s="1"/>
      <c r="L26" s="1"/>
      <c r="Q26" s="1"/>
    </row>
    <row r="27" spans="1:24" x14ac:dyDescent="0.3">
      <c r="A27" s="1"/>
      <c r="B27" s="1"/>
      <c r="C27" s="1"/>
      <c r="D27" s="1"/>
      <c r="E27" s="51"/>
      <c r="F27" s="1"/>
      <c r="G27" s="1"/>
      <c r="H27" s="1"/>
      <c r="I27" s="1"/>
      <c r="J27" s="1"/>
      <c r="K27" s="1"/>
      <c r="L27" s="1"/>
      <c r="Q27" s="1"/>
    </row>
    <row r="28" spans="1:24" x14ac:dyDescent="0.3">
      <c r="A28" s="1"/>
      <c r="B28" s="1"/>
      <c r="C28" s="1"/>
      <c r="D28" s="1"/>
      <c r="E28" s="51"/>
      <c r="F28" s="1"/>
      <c r="G28" s="1"/>
      <c r="H28" s="1"/>
      <c r="I28" s="1"/>
      <c r="J28" s="1"/>
      <c r="K28" s="1"/>
      <c r="L28" s="1"/>
      <c r="Q28" s="1"/>
    </row>
    <row r="29" spans="1:24" x14ac:dyDescent="0.3">
      <c r="A29" s="1"/>
      <c r="B29" s="1"/>
      <c r="C29" s="1"/>
      <c r="D29" s="1"/>
      <c r="E29" s="51"/>
      <c r="F29" s="1"/>
      <c r="G29" s="1"/>
      <c r="H29" s="1"/>
      <c r="I29" s="1"/>
      <c r="J29" s="1"/>
    </row>
    <row r="30" spans="1:24" x14ac:dyDescent="0.3">
      <c r="A30" s="1"/>
      <c r="B30" s="1"/>
      <c r="C30" s="1"/>
      <c r="D30" s="1"/>
      <c r="E30" s="51"/>
      <c r="F30" s="1"/>
      <c r="G30" s="1"/>
      <c r="H30" s="1"/>
      <c r="I30" s="1"/>
      <c r="J30" s="1"/>
    </row>
    <row r="31" spans="1:24" x14ac:dyDescent="0.3">
      <c r="A31" s="1"/>
      <c r="B31" s="1"/>
      <c r="C31" s="1"/>
      <c r="D31" s="1"/>
      <c r="E31" s="51"/>
      <c r="F31" s="1"/>
      <c r="G31" s="1"/>
      <c r="H31" s="1"/>
      <c r="I31" s="1"/>
      <c r="J31" s="1"/>
    </row>
    <row r="32" spans="1:24"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4" s="72" customFormat="1" x14ac:dyDescent="0.3">
      <c r="E51" s="56"/>
      <c r="X51" s="56"/>
    </row>
  </sheetData>
  <mergeCells count="1">
    <mergeCell ref="A4:D6"/>
  </mergeCells>
  <conditionalFormatting sqref="A8:A51">
    <cfRule type="notContainsBlanks" dxfId="451" priority="1">
      <formula>LEN(TRIM(A8))&gt;0</formula>
    </cfRule>
    <cfRule type="expression" dxfId="450" priority="15">
      <formula>OR(ISNUMBER(F8:X8),ISTEXT(F8:X8))</formula>
    </cfRule>
  </conditionalFormatting>
  <conditionalFormatting sqref="F6:X6">
    <cfRule type="cellIs" dxfId="449" priority="10" operator="between">
      <formula>0.8</formula>
      <formula>1</formula>
    </cfRule>
    <cfRule type="cellIs" dxfId="448" priority="11" operator="between">
      <formula>0</formula>
      <formula>0.79</formula>
    </cfRule>
  </conditionalFormatting>
  <conditionalFormatting sqref="L8:L51 S8:S51 M11">
    <cfRule type="containsText" dxfId="447" priority="3" operator="containsText" text="5">
      <formula>NOT(ISERROR(SEARCH("5",L8)))</formula>
    </cfRule>
  </conditionalFormatting>
  <conditionalFormatting sqref="L8:M51 S8:S51">
    <cfRule type="containsText" dxfId="446" priority="2" operator="containsText" text="4">
      <formula>NOT(ISERROR(SEARCH("4",L8)))</formula>
    </cfRule>
    <cfRule type="containsText" dxfId="445" priority="5" operator="containsText" text="3">
      <formula>NOT(ISERROR(SEARCH("3",L8)))</formula>
    </cfRule>
  </conditionalFormatting>
  <conditionalFormatting sqref="L8:X8 F8:K28 M9:P17 R9:X17 L9:L28 Q9:Q28">
    <cfRule type="containsText" dxfId="444" priority="9" operator="containsText" text="0">
      <formula>NOT(ISERROR(SEARCH("0",F8)))</formula>
    </cfRule>
  </conditionalFormatting>
  <conditionalFormatting sqref="L8:X8 M9:P17 R9:X17 L9:L28 F8:K51 Q9:Q28">
    <cfRule type="containsText" dxfId="443" priority="8" operator="containsText" text="1">
      <formula>NOT(ISERROR(SEARCH("1",F8)))</formula>
    </cfRule>
  </conditionalFormatting>
  <conditionalFormatting sqref="M18:P28 R18:X28 F29:X51">
    <cfRule type="containsText" dxfId="442" priority="14" operator="containsText" text="0">
      <formula>NOT(ISERROR(SEARCH("0",F18)))</formula>
    </cfRule>
  </conditionalFormatting>
  <conditionalFormatting sqref="N18:P28 T18:W51 N29:Q51">
    <cfRule type="containsText" dxfId="441" priority="13" operator="containsText" text="1">
      <formula>NOT(ISERROR(SEARCH("1",N18)))</formula>
    </cfRule>
  </conditionalFormatting>
  <conditionalFormatting sqref="R8:R51 X8:X51">
    <cfRule type="containsText" dxfId="440" priority="4" operator="containsText" text="3">
      <formula>NOT(ISERROR(SEARCH("3",R8)))</formula>
    </cfRule>
  </conditionalFormatting>
  <conditionalFormatting sqref="R8:S51 X8:X51 L8:M51">
    <cfRule type="containsText" dxfId="439" priority="6" operator="containsText" text="2">
      <formula>NOT(ISERROR(SEARCH("2",L8)))</formula>
    </cfRule>
    <cfRule type="containsText" dxfId="438" priority="7" operator="containsText" text="1">
      <formula>NOT(ISERROR(SEARCH("1",L8)))</formula>
    </cfRule>
  </conditionalFormatting>
  <conditionalFormatting sqref="S18:S51 L29:L51">
    <cfRule type="containsText" dxfId="437" priority="12" operator="containsText" text="4">
      <formula>NOT(ISERROR(SEARCH("4",L18)))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X51" xr:uid="{5A43EA1A-B45A-445C-8FB7-4F0938F721E2}">
      <formula1>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C725-C3FE-40B8-83E3-8C3C8AF5CF82}">
  <dimension ref="A1:Y51"/>
  <sheetViews>
    <sheetView topLeftCell="D1" zoomScaleNormal="100" workbookViewId="0">
      <selection activeCell="F8" sqref="F8:X51"/>
    </sheetView>
  </sheetViews>
  <sheetFormatPr defaultRowHeight="14.4" x14ac:dyDescent="0.3"/>
  <cols>
    <col min="1" max="1" width="20.21875" customWidth="1"/>
    <col min="2" max="2" width="18.21875" customWidth="1"/>
    <col min="3" max="4" width="12.77734375" customWidth="1"/>
    <col min="5" max="5" width="27.77734375" style="52" customWidth="1"/>
    <col min="6" max="6" width="9" customWidth="1"/>
    <col min="7" max="10" width="6.21875" customWidth="1"/>
    <col min="11" max="11" width="6" customWidth="1"/>
    <col min="12" max="13" width="12.5546875" customWidth="1"/>
    <col min="14" max="14" width="7.77734375" customWidth="1"/>
    <col min="15" max="17" width="7.21875" customWidth="1"/>
    <col min="18" max="19" width="12.5546875" customWidth="1"/>
    <col min="20" max="20" width="7.77734375" customWidth="1"/>
    <col min="21" max="23" width="7.21875" customWidth="1"/>
    <col min="24" max="24" width="12.5546875" style="52" customWidth="1"/>
    <col min="25" max="25" width="60.44140625" customWidth="1"/>
  </cols>
  <sheetData>
    <row r="1" spans="1:25" s="29" customFormat="1" ht="21" x14ac:dyDescent="0.4">
      <c r="A1" s="22" t="s">
        <v>248</v>
      </c>
      <c r="B1" s="23" t="s">
        <v>247</v>
      </c>
      <c r="C1" s="23" t="s">
        <v>246</v>
      </c>
      <c r="D1" s="23"/>
      <c r="E1" s="24"/>
      <c r="F1" s="25"/>
      <c r="G1" s="25"/>
      <c r="H1" s="25"/>
      <c r="I1" s="25"/>
      <c r="J1" s="25"/>
      <c r="K1" s="26"/>
      <c r="L1" s="26"/>
      <c r="M1" s="26"/>
      <c r="N1" s="26"/>
      <c r="O1" s="26"/>
      <c r="P1" s="26"/>
      <c r="Q1" s="26"/>
      <c r="R1" s="26"/>
      <c r="S1" s="26"/>
      <c r="T1" s="26"/>
      <c r="U1" s="26"/>
      <c r="V1" s="26"/>
      <c r="W1" s="26"/>
      <c r="X1" s="27"/>
      <c r="Y1" s="28"/>
    </row>
    <row r="2" spans="1:25" s="36" customFormat="1" ht="18" x14ac:dyDescent="0.35">
      <c r="A2" s="30" t="s">
        <v>38</v>
      </c>
      <c r="B2" s="31">
        <f>COUNTIF(A8:A51, "*")</f>
        <v>1</v>
      </c>
      <c r="C2" s="32"/>
      <c r="D2" s="32"/>
      <c r="E2" s="33"/>
      <c r="F2" s="5"/>
      <c r="G2" s="6"/>
      <c r="H2" s="6"/>
      <c r="I2" s="6"/>
      <c r="J2" s="6"/>
      <c r="K2" s="7"/>
      <c r="L2" s="7" t="s">
        <v>39</v>
      </c>
      <c r="M2" s="7" t="s">
        <v>40</v>
      </c>
      <c r="N2" s="7" t="s">
        <v>41</v>
      </c>
      <c r="O2" s="7" t="s">
        <v>41</v>
      </c>
      <c r="P2" s="7" t="s">
        <v>41</v>
      </c>
      <c r="Q2" s="7" t="s">
        <v>41</v>
      </c>
      <c r="R2" s="7"/>
      <c r="S2" s="7"/>
      <c r="T2" s="7" t="s">
        <v>42</v>
      </c>
      <c r="U2" s="7" t="s">
        <v>42</v>
      </c>
      <c r="V2" s="7" t="s">
        <v>42</v>
      </c>
      <c r="W2" s="7" t="s">
        <v>42</v>
      </c>
      <c r="X2" s="34"/>
      <c r="Y2" s="35"/>
    </row>
    <row r="3" spans="1:25" s="68" customFormat="1" ht="18" x14ac:dyDescent="0.35">
      <c r="A3" s="67"/>
      <c r="B3" s="67"/>
      <c r="E3" s="69"/>
      <c r="F3" s="70" t="s">
        <v>245</v>
      </c>
      <c r="G3" s="70" t="s">
        <v>244</v>
      </c>
      <c r="H3" s="70" t="s">
        <v>243</v>
      </c>
      <c r="I3" s="70" t="s">
        <v>242</v>
      </c>
      <c r="J3" s="70" t="s">
        <v>241</v>
      </c>
      <c r="K3" s="70" t="s">
        <v>240</v>
      </c>
      <c r="L3" s="70" t="s">
        <v>48</v>
      </c>
      <c r="M3" s="78" t="s">
        <v>48</v>
      </c>
      <c r="N3" s="70" t="s">
        <v>239</v>
      </c>
      <c r="O3" s="70" t="s">
        <v>238</v>
      </c>
      <c r="P3" s="70" t="s">
        <v>237</v>
      </c>
      <c r="Q3" s="70" t="s">
        <v>236</v>
      </c>
      <c r="R3" s="70" t="s">
        <v>52</v>
      </c>
      <c r="S3" s="70" t="s">
        <v>53</v>
      </c>
      <c r="T3" s="70" t="s">
        <v>239</v>
      </c>
      <c r="U3" s="70" t="s">
        <v>238</v>
      </c>
      <c r="V3" s="70" t="s">
        <v>237</v>
      </c>
      <c r="W3" s="70" t="s">
        <v>236</v>
      </c>
      <c r="X3" s="71" t="s">
        <v>54</v>
      </c>
      <c r="Y3" s="67"/>
    </row>
    <row r="4" spans="1:25"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COUNTIF(K8:K51,"=1")</f>
        <v>0</v>
      </c>
      <c r="L4" s="40">
        <f>COUNTIFS(L8:L51, "&gt;3", L8:L51, "&lt;6")</f>
        <v>0</v>
      </c>
      <c r="M4" s="40">
        <f>COUNTIF(M8:M51, "=4")</f>
        <v>0</v>
      </c>
      <c r="N4" s="40">
        <f>COUNTIF(N8:N51, "=1")</f>
        <v>0</v>
      </c>
      <c r="O4" s="40">
        <f>COUNTIF(O8:O51, "=1")</f>
        <v>0</v>
      </c>
      <c r="P4" s="40">
        <f>COUNTIF(P8:P51, "=1")</f>
        <v>0</v>
      </c>
      <c r="Q4" s="40">
        <f>COUNTIF(Q8:Q51, "=1")</f>
        <v>0</v>
      </c>
      <c r="R4" s="40">
        <f>COUNTIF(R8:R51, "=3")</f>
        <v>0</v>
      </c>
      <c r="S4" s="40">
        <f>COUNTIFS(S8:S51, "&gt;3", S8:S51, "&lt;6")</f>
        <v>0</v>
      </c>
      <c r="T4" s="40">
        <f>COUNTIF(T8:T51, "=1")</f>
        <v>0</v>
      </c>
      <c r="U4" s="40">
        <f>COUNTIF(U8:U51, "=1")</f>
        <v>0</v>
      </c>
      <c r="V4" s="40">
        <f>COUNTIF(V8:V51, "=1")</f>
        <v>0</v>
      </c>
      <c r="W4" s="40">
        <f>COUNTIF(W8:W51, "=1")</f>
        <v>0</v>
      </c>
      <c r="X4" s="55">
        <f>COUNTIF(X8:X51, "=3")</f>
        <v>0</v>
      </c>
    </row>
    <row r="5" spans="1:25"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40">
        <f>COUNTA(W8:W51)</f>
        <v>0</v>
      </c>
      <c r="X5" s="55">
        <f>COUNTA(X8:X51)</f>
        <v>0</v>
      </c>
    </row>
    <row r="6" spans="1:25"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8">
        <f>W4/B2</f>
        <v>0</v>
      </c>
      <c r="X6" s="59">
        <f>X4/B2</f>
        <v>0</v>
      </c>
    </row>
    <row r="7" spans="1:25" s="66" customFormat="1" x14ac:dyDescent="0.3">
      <c r="A7" s="60" t="s">
        <v>59</v>
      </c>
      <c r="B7" s="61" t="s">
        <v>60</v>
      </c>
      <c r="C7" s="61" t="s">
        <v>61</v>
      </c>
      <c r="D7" s="61" t="s">
        <v>62</v>
      </c>
      <c r="E7" s="62" t="s">
        <v>63</v>
      </c>
      <c r="F7" s="63" t="s">
        <v>64</v>
      </c>
      <c r="G7" s="63" t="s">
        <v>64</v>
      </c>
      <c r="H7" s="63" t="s">
        <v>64</v>
      </c>
      <c r="I7" s="63" t="s">
        <v>64</v>
      </c>
      <c r="J7" s="63" t="s">
        <v>64</v>
      </c>
      <c r="K7" s="63" t="s">
        <v>64</v>
      </c>
      <c r="L7" s="63" t="s">
        <v>65</v>
      </c>
      <c r="M7" s="63" t="s">
        <v>66</v>
      </c>
      <c r="N7" s="63" t="s">
        <v>64</v>
      </c>
      <c r="O7" s="63" t="s">
        <v>64</v>
      </c>
      <c r="P7" s="63" t="s">
        <v>64</v>
      </c>
      <c r="Q7" s="63" t="s">
        <v>64</v>
      </c>
      <c r="R7" s="63" t="s">
        <v>67</v>
      </c>
      <c r="S7" s="63" t="s">
        <v>65</v>
      </c>
      <c r="T7" s="63" t="s">
        <v>64</v>
      </c>
      <c r="U7" s="63" t="s">
        <v>64</v>
      </c>
      <c r="V7" s="63" t="s">
        <v>64</v>
      </c>
      <c r="W7" s="63" t="s">
        <v>64</v>
      </c>
      <c r="X7" s="64" t="s">
        <v>67</v>
      </c>
      <c r="Y7" s="65" t="s">
        <v>68</v>
      </c>
    </row>
    <row r="8" spans="1:25" x14ac:dyDescent="0.3">
      <c r="A8" s="1" t="s">
        <v>118</v>
      </c>
      <c r="B8" s="1"/>
      <c r="C8" s="1"/>
      <c r="D8" s="1"/>
      <c r="E8" s="51"/>
      <c r="F8" s="1"/>
      <c r="G8" s="1"/>
      <c r="H8" s="1"/>
      <c r="I8" s="1"/>
      <c r="J8" s="1"/>
      <c r="K8" s="1"/>
      <c r="L8" s="1"/>
    </row>
    <row r="9" spans="1:25" x14ac:dyDescent="0.3">
      <c r="A9" s="1"/>
      <c r="B9" s="1"/>
      <c r="C9" s="1"/>
      <c r="D9" s="1"/>
      <c r="E9" s="51"/>
      <c r="F9" s="1"/>
      <c r="G9" s="1"/>
      <c r="H9" s="1"/>
      <c r="I9" s="1"/>
      <c r="J9" s="1"/>
      <c r="K9" s="1"/>
      <c r="L9" s="1"/>
    </row>
    <row r="10" spans="1:25" x14ac:dyDescent="0.3">
      <c r="A10" s="1"/>
      <c r="B10" s="1"/>
      <c r="C10" s="1"/>
      <c r="D10" s="1"/>
      <c r="E10" s="51"/>
      <c r="F10" s="1"/>
      <c r="G10" s="1"/>
      <c r="H10" s="1"/>
      <c r="I10" s="1"/>
      <c r="J10" s="1"/>
      <c r="K10" s="1"/>
      <c r="L10" s="1"/>
    </row>
    <row r="11" spans="1:25" x14ac:dyDescent="0.3">
      <c r="A11" s="1"/>
      <c r="B11" s="1"/>
      <c r="C11" s="1"/>
      <c r="D11" s="1"/>
      <c r="E11" s="51"/>
      <c r="F11" s="1"/>
      <c r="G11" s="1"/>
      <c r="H11" s="1"/>
      <c r="I11" s="1"/>
      <c r="J11" s="1"/>
      <c r="K11" s="1"/>
      <c r="L11" s="1"/>
    </row>
    <row r="12" spans="1:25" x14ac:dyDescent="0.3">
      <c r="A12" s="1"/>
      <c r="B12" s="1"/>
      <c r="C12" s="1"/>
      <c r="D12" s="1"/>
      <c r="E12" s="51"/>
      <c r="F12" s="1"/>
      <c r="G12" s="1"/>
      <c r="H12" s="1"/>
      <c r="I12" s="1"/>
      <c r="J12" s="1"/>
      <c r="K12" s="1"/>
      <c r="L12" s="1"/>
    </row>
    <row r="13" spans="1:25" x14ac:dyDescent="0.3">
      <c r="A13" s="1"/>
      <c r="B13" s="1"/>
      <c r="C13" s="1"/>
      <c r="D13" s="1"/>
      <c r="E13" s="51"/>
      <c r="F13" s="1"/>
      <c r="G13" s="1"/>
      <c r="H13" s="1"/>
      <c r="I13" s="1"/>
      <c r="J13" s="1"/>
      <c r="K13" s="1"/>
      <c r="L13" s="1"/>
    </row>
    <row r="14" spans="1:25" x14ac:dyDescent="0.3">
      <c r="A14" s="1"/>
      <c r="B14" s="1"/>
      <c r="C14" s="1"/>
      <c r="D14" s="1"/>
      <c r="E14" s="51"/>
      <c r="F14" s="1"/>
      <c r="G14" s="1"/>
      <c r="H14" s="1"/>
      <c r="I14" s="1"/>
      <c r="J14" s="1"/>
      <c r="K14" s="1"/>
      <c r="L14" s="1"/>
    </row>
    <row r="15" spans="1:25" x14ac:dyDescent="0.3">
      <c r="A15" s="1"/>
      <c r="B15" s="1"/>
      <c r="C15" s="1"/>
      <c r="D15" s="1"/>
      <c r="E15" s="51"/>
      <c r="F15" s="1"/>
      <c r="G15" s="1"/>
      <c r="H15" s="1"/>
      <c r="I15" s="1"/>
      <c r="J15" s="1"/>
      <c r="K15" s="1"/>
      <c r="L15" s="1"/>
    </row>
    <row r="16" spans="1:25" x14ac:dyDescent="0.3">
      <c r="A16" s="1"/>
      <c r="B16" s="1"/>
      <c r="C16" s="1"/>
      <c r="D16" s="1"/>
      <c r="E16" s="51"/>
      <c r="F16" s="1"/>
      <c r="G16" s="1"/>
      <c r="H16" s="1"/>
      <c r="I16" s="1"/>
      <c r="J16" s="1"/>
      <c r="K16" s="1"/>
      <c r="L16" s="1"/>
    </row>
    <row r="17" spans="1:12" x14ac:dyDescent="0.3">
      <c r="A17" s="1"/>
      <c r="B17" s="1"/>
      <c r="C17" s="1"/>
      <c r="D17" s="1"/>
      <c r="E17" s="51"/>
      <c r="F17" s="1"/>
      <c r="G17" s="1"/>
      <c r="H17" s="1"/>
      <c r="I17" s="1"/>
      <c r="J17" s="1"/>
      <c r="K17" s="1"/>
      <c r="L17" s="1"/>
    </row>
    <row r="18" spans="1:12" x14ac:dyDescent="0.3">
      <c r="A18" s="1"/>
      <c r="B18" s="1"/>
      <c r="C18" s="1"/>
      <c r="D18" s="1"/>
      <c r="E18" s="51"/>
      <c r="F18" s="1"/>
      <c r="G18" s="1"/>
      <c r="H18" s="1"/>
      <c r="I18" s="1"/>
      <c r="J18" s="1"/>
      <c r="K18" s="1"/>
      <c r="L18" s="1"/>
    </row>
    <row r="19" spans="1:12" x14ac:dyDescent="0.3">
      <c r="A19" s="1"/>
      <c r="B19" s="1"/>
      <c r="C19" s="1"/>
      <c r="D19" s="1"/>
      <c r="E19" s="51"/>
      <c r="F19" s="1"/>
      <c r="G19" s="1"/>
      <c r="H19" s="1"/>
      <c r="I19" s="1"/>
      <c r="J19" s="1"/>
      <c r="K19" s="1"/>
      <c r="L19" s="1"/>
    </row>
    <row r="20" spans="1:12" x14ac:dyDescent="0.3">
      <c r="A20" s="1"/>
      <c r="B20" s="1"/>
      <c r="C20" s="1"/>
      <c r="D20" s="1"/>
      <c r="E20" s="51"/>
      <c r="F20" s="1"/>
      <c r="G20" s="1"/>
      <c r="H20" s="1"/>
      <c r="I20" s="1"/>
      <c r="J20" s="1"/>
      <c r="K20" s="1"/>
      <c r="L20" s="1"/>
    </row>
    <row r="21" spans="1:12" x14ac:dyDescent="0.3">
      <c r="A21" s="1"/>
      <c r="B21" s="1"/>
      <c r="C21" s="1"/>
      <c r="D21" s="1"/>
      <c r="E21" s="51"/>
      <c r="F21" s="1"/>
      <c r="G21" s="1"/>
      <c r="H21" s="1"/>
      <c r="I21" s="1"/>
      <c r="J21" s="1"/>
      <c r="K21" s="1"/>
      <c r="L21" s="1"/>
    </row>
    <row r="22" spans="1:12" x14ac:dyDescent="0.3">
      <c r="A22" s="1"/>
      <c r="B22" s="1"/>
      <c r="C22" s="1"/>
      <c r="D22" s="1"/>
      <c r="E22" s="51"/>
      <c r="F22" s="1"/>
      <c r="G22" s="1"/>
      <c r="H22" s="1"/>
      <c r="I22" s="1"/>
      <c r="J22" s="1"/>
      <c r="K22" s="1"/>
      <c r="L22" s="1"/>
    </row>
    <row r="23" spans="1:12" x14ac:dyDescent="0.3">
      <c r="A23" s="1"/>
      <c r="B23" s="1"/>
      <c r="C23" s="1"/>
      <c r="D23" s="1"/>
      <c r="E23" s="51"/>
      <c r="F23" s="1"/>
      <c r="G23" s="1"/>
      <c r="H23" s="1"/>
      <c r="I23" s="1"/>
      <c r="J23" s="1"/>
      <c r="K23" s="1"/>
      <c r="L23" s="1"/>
    </row>
    <row r="24" spans="1:12" x14ac:dyDescent="0.3">
      <c r="A24" s="1"/>
      <c r="B24" s="1"/>
      <c r="C24" s="1"/>
      <c r="D24" s="1"/>
      <c r="E24" s="51"/>
      <c r="F24" s="1"/>
      <c r="G24" s="1"/>
      <c r="H24" s="1"/>
      <c r="I24" s="1"/>
      <c r="J24" s="1"/>
      <c r="K24" s="1"/>
      <c r="L24" s="1"/>
    </row>
    <row r="25" spans="1:12" x14ac:dyDescent="0.3">
      <c r="A25" s="1"/>
      <c r="B25" s="1"/>
      <c r="C25" s="1"/>
      <c r="D25" s="1"/>
      <c r="E25" s="51"/>
      <c r="F25" s="1"/>
      <c r="G25" s="1"/>
      <c r="H25" s="1"/>
      <c r="I25" s="1"/>
      <c r="J25" s="1"/>
      <c r="K25" s="1"/>
      <c r="L25" s="1"/>
    </row>
    <row r="26" spans="1:12" x14ac:dyDescent="0.3">
      <c r="A26" s="1"/>
      <c r="B26" s="1"/>
      <c r="C26" s="1"/>
      <c r="D26" s="1"/>
      <c r="E26" s="51"/>
      <c r="F26" s="1"/>
      <c r="G26" s="1"/>
      <c r="H26" s="1"/>
      <c r="I26" s="1"/>
      <c r="J26" s="1"/>
      <c r="K26" s="1"/>
      <c r="L26" s="1"/>
    </row>
    <row r="27" spans="1:12" x14ac:dyDescent="0.3">
      <c r="A27" s="1"/>
      <c r="B27" s="1"/>
      <c r="C27" s="1"/>
      <c r="D27" s="1"/>
      <c r="E27" s="51"/>
      <c r="F27" s="1"/>
      <c r="G27" s="1"/>
      <c r="H27" s="1"/>
      <c r="I27" s="1"/>
      <c r="J27" s="1"/>
      <c r="K27" s="1"/>
      <c r="L27" s="1"/>
    </row>
    <row r="28" spans="1:12" x14ac:dyDescent="0.3">
      <c r="A28" s="1"/>
      <c r="B28" s="1"/>
      <c r="C28" s="1"/>
      <c r="D28" s="1"/>
      <c r="E28" s="51"/>
      <c r="F28" s="1"/>
      <c r="G28" s="1"/>
      <c r="H28" s="1"/>
      <c r="I28" s="1"/>
      <c r="J28" s="1"/>
      <c r="K28" s="1"/>
      <c r="L28" s="1"/>
    </row>
    <row r="29" spans="1:12" x14ac:dyDescent="0.3">
      <c r="A29" s="1"/>
      <c r="B29" s="1"/>
      <c r="C29" s="1"/>
      <c r="D29" s="1"/>
      <c r="E29" s="51"/>
      <c r="F29" s="1"/>
      <c r="G29" s="1"/>
      <c r="H29" s="1"/>
      <c r="I29" s="1"/>
      <c r="J29" s="1"/>
      <c r="K29" s="1"/>
      <c r="L29" s="1"/>
    </row>
    <row r="30" spans="1:12" x14ac:dyDescent="0.3">
      <c r="A30" s="1"/>
      <c r="B30" s="1"/>
      <c r="C30" s="1"/>
      <c r="D30" s="1"/>
      <c r="E30" s="51"/>
      <c r="F30" s="1"/>
      <c r="G30" s="1"/>
      <c r="H30" s="1"/>
      <c r="I30" s="1"/>
      <c r="J30" s="1"/>
    </row>
    <row r="31" spans="1:12" x14ac:dyDescent="0.3">
      <c r="A31" s="1"/>
      <c r="B31" s="1"/>
      <c r="C31" s="1"/>
      <c r="D31" s="1"/>
      <c r="E31" s="51"/>
      <c r="F31" s="1"/>
      <c r="G31" s="1"/>
      <c r="H31" s="1"/>
      <c r="I31" s="1"/>
      <c r="J31" s="1"/>
    </row>
    <row r="32" spans="1:12"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4" s="72" customFormat="1" x14ac:dyDescent="0.3">
      <c r="E51" s="56"/>
      <c r="X51" s="56"/>
    </row>
  </sheetData>
  <mergeCells count="1">
    <mergeCell ref="A4:D6"/>
  </mergeCells>
  <conditionalFormatting sqref="A8:A51">
    <cfRule type="notContainsBlanks" dxfId="436" priority="1">
      <formula>LEN(TRIM(A8))&gt;0</formula>
    </cfRule>
    <cfRule type="expression" dxfId="435" priority="2">
      <formula>OR(ISNUMBER(F8:X8),ISTEXT(F8:X8))</formula>
    </cfRule>
  </conditionalFormatting>
  <conditionalFormatting sqref="F6:X6">
    <cfRule type="cellIs" dxfId="434" priority="4" operator="between">
      <formula>0.8</formula>
      <formula>1</formula>
    </cfRule>
    <cfRule type="cellIs" dxfId="433" priority="5" operator="between">
      <formula>0</formula>
      <formula>0.79</formula>
    </cfRule>
  </conditionalFormatting>
  <conditionalFormatting sqref="F8:X51">
    <cfRule type="containsText" dxfId="432" priority="12" operator="containsText" text="0">
      <formula>NOT(ISERROR(SEARCH("0",F8)))</formula>
    </cfRule>
  </conditionalFormatting>
  <conditionalFormatting sqref="G8:L29 G30:K51 F8:F51 N8:Q51 T8:W51">
    <cfRule type="containsText" dxfId="431" priority="11" operator="containsText" text="1">
      <formula>NOT(ISERROR(SEARCH("1",F8)))</formula>
    </cfRule>
  </conditionalFormatting>
  <conditionalFormatting sqref="L8:L51 S8:S51">
    <cfRule type="containsText" dxfId="430" priority="6" operator="containsText" text="5">
      <formula>NOT(ISERROR(SEARCH("5",L8)))</formula>
    </cfRule>
  </conditionalFormatting>
  <conditionalFormatting sqref="L8:M51 S8:S51">
    <cfRule type="containsText" dxfId="429" priority="3" operator="containsText" text="4">
      <formula>NOT(ISERROR(SEARCH("4",L8)))</formula>
    </cfRule>
    <cfRule type="containsText" dxfId="428" priority="8" operator="containsText" text="3">
      <formula>NOT(ISERROR(SEARCH("3",L8)))</formula>
    </cfRule>
  </conditionalFormatting>
  <conditionalFormatting sqref="R8:R51 X8:X51">
    <cfRule type="containsText" dxfId="427" priority="7" operator="containsText" text="3">
      <formula>NOT(ISERROR(SEARCH("3",R8)))</formula>
    </cfRule>
  </conditionalFormatting>
  <conditionalFormatting sqref="R8:S51 X8:X51 L8:M51">
    <cfRule type="containsText" dxfId="426" priority="9" operator="containsText" text="2">
      <formula>NOT(ISERROR(SEARCH("2",L8)))</formula>
    </cfRule>
    <cfRule type="containsText" dxfId="425" priority="10" operator="containsText" text="1">
      <formula>NOT(ISERROR(SEARCH("1",L8)))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X51" xr:uid="{9839D91B-6C9B-4C50-97C7-EA8BDED96174}">
      <formula1>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900E-A26D-4962-A8EB-BE7D790CC854}">
  <dimension ref="A1:V51"/>
  <sheetViews>
    <sheetView zoomScaleNormal="100" workbookViewId="0">
      <selection activeCell="F8" sqref="F8:U51"/>
    </sheetView>
  </sheetViews>
  <sheetFormatPr defaultRowHeight="14.4" x14ac:dyDescent="0.3"/>
  <cols>
    <col min="1" max="1" width="20.21875" customWidth="1"/>
    <col min="2" max="2" width="18.21875" customWidth="1"/>
    <col min="3" max="4" width="12.77734375" customWidth="1"/>
    <col min="5" max="5" width="27.77734375" style="52" customWidth="1"/>
    <col min="6" max="6" width="9" customWidth="1"/>
    <col min="7" max="10" width="6.21875" customWidth="1"/>
    <col min="11" max="12" width="12.5546875" customWidth="1"/>
    <col min="13" max="13" width="7.77734375" customWidth="1"/>
    <col min="14" max="15" width="7.21875" customWidth="1"/>
    <col min="16" max="17" width="12.5546875" customWidth="1"/>
    <col min="18" max="18" width="7.77734375" customWidth="1"/>
    <col min="19" max="20" width="7.21875" customWidth="1"/>
    <col min="21" max="21" width="12.5546875" style="52" customWidth="1"/>
    <col min="22" max="22" width="60.44140625" customWidth="1"/>
  </cols>
  <sheetData>
    <row r="1" spans="1:22" s="29" customFormat="1" ht="21" x14ac:dyDescent="0.4">
      <c r="A1" s="22" t="s">
        <v>35</v>
      </c>
      <c r="B1" s="23" t="s">
        <v>36</v>
      </c>
      <c r="C1" s="23" t="s">
        <v>37</v>
      </c>
      <c r="D1" s="23"/>
      <c r="E1" s="24"/>
      <c r="F1" s="25"/>
      <c r="G1" s="25"/>
      <c r="H1" s="25"/>
      <c r="I1" s="25"/>
      <c r="J1" s="25"/>
      <c r="K1" s="26"/>
      <c r="L1" s="26"/>
      <c r="M1" s="26"/>
      <c r="N1" s="26"/>
      <c r="O1" s="26"/>
      <c r="P1" s="26"/>
      <c r="Q1" s="26"/>
      <c r="R1" s="26"/>
      <c r="S1" s="26"/>
      <c r="T1" s="26"/>
      <c r="U1" s="27"/>
      <c r="V1" s="28"/>
    </row>
    <row r="2" spans="1:22" s="36" customFormat="1" ht="18" x14ac:dyDescent="0.35">
      <c r="A2" s="30" t="s">
        <v>38</v>
      </c>
      <c r="B2" s="31">
        <f>COUNTIF(A8:A51, "*")</f>
        <v>1</v>
      </c>
      <c r="C2" s="32"/>
      <c r="D2" s="32"/>
      <c r="E2" s="33"/>
      <c r="F2" s="5"/>
      <c r="G2" s="6"/>
      <c r="H2" s="6"/>
      <c r="I2" s="6"/>
      <c r="J2" s="6"/>
      <c r="K2" s="7" t="s">
        <v>39</v>
      </c>
      <c r="L2" s="7" t="s">
        <v>40</v>
      </c>
      <c r="M2" s="7" t="s">
        <v>41</v>
      </c>
      <c r="N2" s="7" t="s">
        <v>41</v>
      </c>
      <c r="O2" s="7" t="s">
        <v>41</v>
      </c>
      <c r="P2" s="7"/>
      <c r="Q2" s="7"/>
      <c r="R2" s="7" t="s">
        <v>42</v>
      </c>
      <c r="S2" s="7" t="s">
        <v>42</v>
      </c>
      <c r="T2" s="7" t="s">
        <v>42</v>
      </c>
      <c r="U2" s="34"/>
      <c r="V2" s="35"/>
    </row>
    <row r="3" spans="1:22" s="68" customFormat="1" ht="18" x14ac:dyDescent="0.35">
      <c r="A3" s="67"/>
      <c r="B3" s="67"/>
      <c r="E3" s="69"/>
      <c r="F3" s="70" t="s">
        <v>43</v>
      </c>
      <c r="G3" s="70" t="s">
        <v>44</v>
      </c>
      <c r="H3" s="70" t="s">
        <v>45</v>
      </c>
      <c r="I3" s="70" t="s">
        <v>46</v>
      </c>
      <c r="J3" s="70" t="s">
        <v>47</v>
      </c>
      <c r="K3" s="70" t="s">
        <v>48</v>
      </c>
      <c r="L3" s="78" t="s">
        <v>48</v>
      </c>
      <c r="M3" s="70" t="s">
        <v>49</v>
      </c>
      <c r="N3" s="70" t="s">
        <v>50</v>
      </c>
      <c r="O3" s="70" t="s">
        <v>51</v>
      </c>
      <c r="P3" s="70" t="s">
        <v>52</v>
      </c>
      <c r="Q3" s="70" t="s">
        <v>53</v>
      </c>
      <c r="R3" s="70" t="s">
        <v>49</v>
      </c>
      <c r="S3" s="70" t="s">
        <v>50</v>
      </c>
      <c r="T3" s="70" t="s">
        <v>51</v>
      </c>
      <c r="U3" s="71" t="s">
        <v>54</v>
      </c>
      <c r="V3" s="67"/>
    </row>
    <row r="4" spans="1:22" s="40" customFormat="1" ht="15.6" x14ac:dyDescent="0.3">
      <c r="A4" s="76" t="s">
        <v>55</v>
      </c>
      <c r="B4" s="76"/>
      <c r="C4" s="76"/>
      <c r="D4" s="76"/>
      <c r="E4" s="55" t="s">
        <v>56</v>
      </c>
      <c r="F4" s="40">
        <f>COUNTIF(F8:F51,"=1")</f>
        <v>0</v>
      </c>
      <c r="G4" s="40">
        <f>COUNTIF(G8:G51,"=1")</f>
        <v>0</v>
      </c>
      <c r="H4" s="40">
        <f>COUNTIF(H8:H51,"=1")</f>
        <v>0</v>
      </c>
      <c r="I4" s="40">
        <f>COUNTIF(I8:I51,"=1")</f>
        <v>0</v>
      </c>
      <c r="J4" s="40">
        <f>COUNTIF(J8:J51,"=1")</f>
        <v>0</v>
      </c>
      <c r="K4" s="40">
        <f>COUNTIFS(K8:K51, "&gt;3", K8:K51, "&lt;6")</f>
        <v>0</v>
      </c>
      <c r="L4" s="40">
        <f>COUNTIF(L8:L51, "=4")</f>
        <v>0</v>
      </c>
      <c r="M4" s="40">
        <f>COUNTIF(M8:M51, "=1")</f>
        <v>0</v>
      </c>
      <c r="N4" s="40">
        <f>COUNTIF(N8:N51, "=1")</f>
        <v>0</v>
      </c>
      <c r="O4" s="40">
        <f>COUNTIF(O8:O51, "=1")</f>
        <v>0</v>
      </c>
      <c r="P4" s="40">
        <f>COUNTIF(P8:P51, "=3")</f>
        <v>0</v>
      </c>
      <c r="Q4" s="40">
        <f>COUNTIFS(Q8:Q51, "&gt;3", Q8:Q51, "&lt;6")</f>
        <v>0</v>
      </c>
      <c r="R4" s="40">
        <f>COUNTIF(R8:R51, "=1")</f>
        <v>0</v>
      </c>
      <c r="S4" s="40">
        <f>COUNTIF(S8:S51, "=1")</f>
        <v>0</v>
      </c>
      <c r="T4" s="40">
        <f>COUNTIF(T8:T51, "=1")</f>
        <v>0</v>
      </c>
      <c r="U4" s="55">
        <f>COUNTIF(U8:U51, "=3")</f>
        <v>0</v>
      </c>
    </row>
    <row r="5" spans="1:22"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55">
        <f>COUNTA(U8:U51)</f>
        <v>0</v>
      </c>
    </row>
    <row r="6" spans="1:22"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9">
        <f>U4/B2</f>
        <v>0</v>
      </c>
    </row>
    <row r="7" spans="1:22" s="66" customFormat="1" x14ac:dyDescent="0.3">
      <c r="A7" s="60" t="s">
        <v>59</v>
      </c>
      <c r="B7" s="61" t="s">
        <v>60</v>
      </c>
      <c r="C7" s="61" t="s">
        <v>61</v>
      </c>
      <c r="D7" s="61" t="s">
        <v>62</v>
      </c>
      <c r="E7" s="62" t="s">
        <v>63</v>
      </c>
      <c r="F7" s="63" t="s">
        <v>64</v>
      </c>
      <c r="G7" s="63" t="s">
        <v>64</v>
      </c>
      <c r="H7" s="63" t="s">
        <v>64</v>
      </c>
      <c r="I7" s="63" t="s">
        <v>64</v>
      </c>
      <c r="J7" s="63" t="s">
        <v>64</v>
      </c>
      <c r="K7" s="63" t="s">
        <v>65</v>
      </c>
      <c r="L7" s="63" t="s">
        <v>66</v>
      </c>
      <c r="M7" s="63" t="s">
        <v>64</v>
      </c>
      <c r="N7" s="63" t="s">
        <v>64</v>
      </c>
      <c r="O7" s="63" t="s">
        <v>64</v>
      </c>
      <c r="P7" s="63" t="s">
        <v>67</v>
      </c>
      <c r="Q7" s="63" t="s">
        <v>65</v>
      </c>
      <c r="R7" s="63" t="s">
        <v>64</v>
      </c>
      <c r="S7" s="63" t="s">
        <v>64</v>
      </c>
      <c r="T7" s="63" t="s">
        <v>64</v>
      </c>
      <c r="U7" s="64" t="s">
        <v>67</v>
      </c>
      <c r="V7" s="65" t="s">
        <v>68</v>
      </c>
    </row>
    <row r="8" spans="1:22" x14ac:dyDescent="0.3">
      <c r="A8" s="1" t="s">
        <v>118</v>
      </c>
      <c r="B8" s="1"/>
      <c r="C8" s="1"/>
      <c r="D8" s="1"/>
      <c r="E8" s="51"/>
      <c r="F8" s="1"/>
      <c r="G8" s="1"/>
      <c r="H8" s="1"/>
      <c r="I8" s="1"/>
      <c r="J8" s="1"/>
    </row>
    <row r="9" spans="1:22" x14ac:dyDescent="0.3">
      <c r="A9" s="1"/>
      <c r="B9" s="1"/>
      <c r="C9" s="1"/>
      <c r="D9" s="1"/>
      <c r="E9" s="51"/>
      <c r="F9" s="1"/>
      <c r="G9" s="1"/>
      <c r="H9" s="1"/>
      <c r="I9" s="1"/>
      <c r="J9" s="1"/>
    </row>
    <row r="10" spans="1:22" x14ac:dyDescent="0.3">
      <c r="A10" s="1"/>
      <c r="B10" s="1"/>
      <c r="C10" s="1"/>
      <c r="D10" s="1"/>
      <c r="E10" s="51"/>
      <c r="F10" s="1"/>
      <c r="G10" s="1"/>
      <c r="H10" s="1"/>
      <c r="I10" s="1"/>
      <c r="J10" s="1"/>
    </row>
    <row r="11" spans="1:22" x14ac:dyDescent="0.3">
      <c r="A11" s="1"/>
      <c r="B11" s="1"/>
      <c r="C11" s="1"/>
      <c r="D11" s="1"/>
      <c r="E11" s="51"/>
      <c r="F11" s="1"/>
      <c r="G11" s="1"/>
      <c r="H11" s="1"/>
      <c r="I11" s="1"/>
      <c r="J11" s="1"/>
    </row>
    <row r="12" spans="1:22" x14ac:dyDescent="0.3">
      <c r="A12" s="1"/>
      <c r="B12" s="1"/>
      <c r="C12" s="1"/>
      <c r="D12" s="1"/>
      <c r="E12" s="51"/>
      <c r="F12" s="1"/>
      <c r="G12" s="1"/>
      <c r="H12" s="1"/>
      <c r="I12" s="1"/>
      <c r="J12" s="1"/>
    </row>
    <row r="13" spans="1:22" x14ac:dyDescent="0.3">
      <c r="A13" s="1"/>
      <c r="B13" s="1"/>
      <c r="C13" s="1"/>
      <c r="D13" s="1"/>
      <c r="E13" s="51"/>
      <c r="F13" s="1"/>
      <c r="G13" s="1"/>
      <c r="H13" s="1"/>
      <c r="I13" s="1"/>
      <c r="J13" s="1"/>
    </row>
    <row r="14" spans="1:22" x14ac:dyDescent="0.3">
      <c r="A14" s="1"/>
      <c r="B14" s="1"/>
      <c r="C14" s="1"/>
      <c r="D14" s="1"/>
      <c r="E14" s="51"/>
      <c r="F14" s="1"/>
      <c r="G14" s="1"/>
      <c r="H14" s="1"/>
      <c r="I14" s="1"/>
      <c r="J14" s="1"/>
    </row>
    <row r="15" spans="1:22" x14ac:dyDescent="0.3">
      <c r="A15" s="1"/>
      <c r="B15" s="1"/>
      <c r="C15" s="1"/>
      <c r="D15" s="1"/>
      <c r="E15" s="51"/>
      <c r="F15" s="1"/>
      <c r="G15" s="1"/>
      <c r="H15" s="1"/>
      <c r="I15" s="1"/>
      <c r="J15" s="1"/>
    </row>
    <row r="16" spans="1:22" x14ac:dyDescent="0.3">
      <c r="A16" s="1"/>
      <c r="B16" s="1"/>
      <c r="C16" s="1"/>
      <c r="D16" s="1"/>
      <c r="E16" s="51"/>
      <c r="F16" s="1"/>
      <c r="G16" s="1"/>
      <c r="H16" s="1"/>
      <c r="I16" s="1"/>
      <c r="J16" s="1"/>
    </row>
    <row r="17" spans="1:10" x14ac:dyDescent="0.3">
      <c r="A17" s="1"/>
      <c r="B17" s="1"/>
      <c r="C17" s="1"/>
      <c r="D17" s="1"/>
      <c r="E17" s="51"/>
      <c r="F17" s="1"/>
      <c r="G17" s="1"/>
      <c r="H17" s="1"/>
      <c r="I17" s="1"/>
      <c r="J17" s="1"/>
    </row>
    <row r="18" spans="1:10" x14ac:dyDescent="0.3">
      <c r="A18" s="1"/>
      <c r="B18" s="1"/>
      <c r="C18" s="1"/>
      <c r="D18" s="1"/>
      <c r="E18" s="51"/>
      <c r="F18" s="1"/>
      <c r="G18" s="1"/>
      <c r="H18" s="1"/>
      <c r="I18" s="1"/>
      <c r="J18" s="1"/>
    </row>
    <row r="19" spans="1:10" x14ac:dyDescent="0.3">
      <c r="A19" s="1"/>
      <c r="B19" s="1"/>
      <c r="C19" s="1"/>
      <c r="D19" s="1"/>
      <c r="E19" s="51"/>
      <c r="F19" s="1"/>
      <c r="G19" s="1"/>
      <c r="H19" s="1"/>
      <c r="I19" s="1"/>
      <c r="J19" s="1"/>
    </row>
    <row r="20" spans="1:10" x14ac:dyDescent="0.3">
      <c r="A20" s="1"/>
      <c r="B20" s="1"/>
      <c r="C20" s="1"/>
      <c r="D20" s="1"/>
      <c r="E20" s="51"/>
      <c r="F20" s="1"/>
      <c r="G20" s="1"/>
      <c r="H20" s="1"/>
      <c r="I20" s="1"/>
      <c r="J20" s="1"/>
    </row>
    <row r="21" spans="1:10" x14ac:dyDescent="0.3">
      <c r="A21" s="1"/>
      <c r="B21" s="1"/>
      <c r="C21" s="1"/>
      <c r="D21" s="1"/>
      <c r="E21" s="51"/>
      <c r="F21" s="1"/>
      <c r="G21" s="1"/>
      <c r="H21" s="1"/>
      <c r="I21" s="1"/>
      <c r="J21" s="1"/>
    </row>
    <row r="22" spans="1:10" x14ac:dyDescent="0.3">
      <c r="A22" s="1"/>
      <c r="B22" s="1"/>
      <c r="C22" s="1"/>
      <c r="D22" s="1"/>
      <c r="E22" s="51"/>
      <c r="F22" s="1"/>
      <c r="G22" s="1"/>
      <c r="H22" s="1"/>
      <c r="I22" s="1"/>
      <c r="J22" s="1"/>
    </row>
    <row r="23" spans="1:10" x14ac:dyDescent="0.3">
      <c r="A23" s="1"/>
      <c r="B23" s="1"/>
      <c r="C23" s="1"/>
      <c r="D23" s="1"/>
      <c r="E23" s="51"/>
      <c r="F23" s="1"/>
      <c r="G23" s="1"/>
      <c r="H23" s="1"/>
      <c r="I23" s="1"/>
      <c r="J23" s="1"/>
    </row>
    <row r="24" spans="1:10" x14ac:dyDescent="0.3">
      <c r="A24" s="1"/>
      <c r="B24" s="1"/>
      <c r="C24" s="1"/>
      <c r="D24" s="1"/>
      <c r="E24" s="51"/>
      <c r="F24" s="1"/>
      <c r="G24" s="1"/>
      <c r="H24" s="1"/>
      <c r="I24" s="1"/>
      <c r="J24" s="1"/>
    </row>
    <row r="25" spans="1:10" x14ac:dyDescent="0.3">
      <c r="A25" s="1"/>
      <c r="B25" s="1"/>
      <c r="C25" s="1"/>
      <c r="D25" s="1"/>
      <c r="E25" s="51"/>
      <c r="F25" s="1"/>
      <c r="G25" s="1"/>
      <c r="H25" s="1"/>
      <c r="I25" s="1"/>
      <c r="J25" s="1"/>
    </row>
    <row r="26" spans="1:10" x14ac:dyDescent="0.3">
      <c r="A26" s="1"/>
      <c r="B26" s="1"/>
      <c r="C26" s="1"/>
      <c r="D26" s="1"/>
      <c r="E26" s="51"/>
      <c r="F26" s="1"/>
      <c r="G26" s="1"/>
      <c r="H26" s="1"/>
      <c r="I26" s="1"/>
      <c r="J26" s="1"/>
    </row>
    <row r="27" spans="1:10" x14ac:dyDescent="0.3">
      <c r="A27" s="1"/>
      <c r="B27" s="1"/>
      <c r="C27" s="1"/>
      <c r="D27" s="1"/>
      <c r="E27" s="51"/>
      <c r="F27" s="1"/>
      <c r="G27" s="1"/>
      <c r="H27" s="1"/>
      <c r="I27" s="1"/>
      <c r="J27" s="1"/>
    </row>
    <row r="28" spans="1:10" x14ac:dyDescent="0.3">
      <c r="A28" s="1"/>
      <c r="B28" s="1"/>
      <c r="C28" s="1"/>
      <c r="D28" s="1"/>
      <c r="E28" s="51"/>
      <c r="F28" s="1"/>
      <c r="G28" s="1"/>
      <c r="H28" s="1"/>
      <c r="I28" s="1"/>
      <c r="J28" s="1"/>
    </row>
    <row r="29" spans="1:10" x14ac:dyDescent="0.3">
      <c r="A29" s="1"/>
      <c r="B29" s="1"/>
      <c r="C29" s="1"/>
      <c r="D29" s="1"/>
      <c r="E29" s="51"/>
      <c r="F29" s="1"/>
      <c r="G29" s="1"/>
      <c r="H29" s="1"/>
      <c r="I29" s="1"/>
      <c r="J29" s="1"/>
    </row>
    <row r="30" spans="1:10" x14ac:dyDescent="0.3">
      <c r="A30" s="1"/>
      <c r="B30" s="1"/>
      <c r="C30" s="1"/>
      <c r="D30" s="1"/>
      <c r="E30" s="51"/>
      <c r="F30" s="1"/>
      <c r="G30" s="1"/>
      <c r="H30" s="1"/>
      <c r="I30" s="1"/>
      <c r="J30" s="1"/>
    </row>
    <row r="31" spans="1:10" x14ac:dyDescent="0.3">
      <c r="A31" s="1"/>
      <c r="B31" s="1"/>
      <c r="C31" s="1"/>
      <c r="D31" s="1"/>
      <c r="E31" s="51"/>
      <c r="F31" s="1"/>
      <c r="G31" s="1"/>
      <c r="H31" s="1"/>
      <c r="I31" s="1"/>
      <c r="J31" s="1"/>
    </row>
    <row r="32" spans="1:10"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1" s="72" customFormat="1" x14ac:dyDescent="0.3">
      <c r="E51" s="56"/>
      <c r="U51" s="56"/>
    </row>
  </sheetData>
  <mergeCells count="1">
    <mergeCell ref="A4:D6"/>
  </mergeCells>
  <conditionalFormatting sqref="A8:A51">
    <cfRule type="notContainsBlanks" dxfId="424" priority="1">
      <formula>LEN(TRIM(A8))&gt;0</formula>
    </cfRule>
    <cfRule type="expression" dxfId="423" priority="2">
      <formula>OR(ISNUMBER(F8:X8),ISTEXT(F8:X8))</formula>
    </cfRule>
  </conditionalFormatting>
  <conditionalFormatting sqref="F8:J51 M8:O51 R8:T51">
    <cfRule type="containsText" dxfId="422" priority="11" operator="containsText" text="1">
      <formula>NOT(ISERROR(SEARCH("1",F8)))</formula>
    </cfRule>
  </conditionalFormatting>
  <conditionalFormatting sqref="F6:U6">
    <cfRule type="cellIs" dxfId="421" priority="4" operator="between">
      <formula>0.8</formula>
      <formula>1</formula>
    </cfRule>
    <cfRule type="cellIs" dxfId="420" priority="5" operator="between">
      <formula>0</formula>
      <formula>0.79</formula>
    </cfRule>
  </conditionalFormatting>
  <conditionalFormatting sqref="F8:U51">
    <cfRule type="containsText" dxfId="419" priority="12" operator="containsText" text="0">
      <formula>NOT(ISERROR(SEARCH("0",F8)))</formula>
    </cfRule>
  </conditionalFormatting>
  <conditionalFormatting sqref="K8:K51 Q8:Q51">
    <cfRule type="containsText" dxfId="418" priority="6" operator="containsText" text="5">
      <formula>NOT(ISERROR(SEARCH("5",K8)))</formula>
    </cfRule>
  </conditionalFormatting>
  <conditionalFormatting sqref="K8:L51 Q8:Q51">
    <cfRule type="containsText" dxfId="417" priority="3" operator="containsText" text="4">
      <formula>NOT(ISERROR(SEARCH("4",K8)))</formula>
    </cfRule>
    <cfRule type="containsText" dxfId="416" priority="8" operator="containsText" text="3">
      <formula>NOT(ISERROR(SEARCH("3",K8)))</formula>
    </cfRule>
  </conditionalFormatting>
  <conditionalFormatting sqref="P8:P51 U8:U51">
    <cfRule type="containsText" dxfId="415" priority="7" operator="containsText" text="3">
      <formula>NOT(ISERROR(SEARCH("3",P8)))</formula>
    </cfRule>
  </conditionalFormatting>
  <conditionalFormatting sqref="P8:Q51 U8:U51 K8:L51">
    <cfRule type="containsText" dxfId="414" priority="9" operator="containsText" text="2">
      <formula>NOT(ISERROR(SEARCH("2",K8)))</formula>
    </cfRule>
    <cfRule type="containsText" dxfId="413" priority="10" operator="containsText" text="1">
      <formula>NOT(ISERROR(SEARCH("1",K8)))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U51" xr:uid="{E424799F-5049-4824-9949-4FFA563BC66C}">
      <formula1>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E38C-3A11-4E44-BFC5-B4B06AB22435}">
  <dimension ref="A1:U51"/>
  <sheetViews>
    <sheetView zoomScaleNormal="100" workbookViewId="0">
      <selection activeCell="E28" sqref="E28"/>
    </sheetView>
  </sheetViews>
  <sheetFormatPr defaultRowHeight="14.4" x14ac:dyDescent="0.3"/>
  <cols>
    <col min="1" max="1" width="20.21875" customWidth="1"/>
    <col min="2" max="2" width="18.21875" customWidth="1"/>
    <col min="3" max="4" width="12.77734375" customWidth="1"/>
    <col min="5" max="5" width="27.77734375" style="52" customWidth="1"/>
    <col min="6" max="6" width="9" customWidth="1"/>
    <col min="7" max="9" width="6.21875" customWidth="1"/>
    <col min="10" max="11" width="12.5546875" customWidth="1"/>
    <col min="12" max="12" width="7.77734375" customWidth="1"/>
    <col min="13" max="14" width="7.21875" customWidth="1"/>
    <col min="15" max="16" width="12.5546875" customWidth="1"/>
    <col min="17" max="17" width="7.77734375" customWidth="1"/>
    <col min="18" max="19" width="7.21875" customWidth="1"/>
    <col min="20" max="20" width="12.5546875" style="52" customWidth="1"/>
    <col min="21" max="21" width="60.44140625" customWidth="1"/>
  </cols>
  <sheetData>
    <row r="1" spans="1:21" s="29" customFormat="1" ht="21" x14ac:dyDescent="0.4">
      <c r="A1" s="22" t="s">
        <v>257</v>
      </c>
      <c r="B1" s="23" t="s">
        <v>256</v>
      </c>
      <c r="C1" s="23" t="s">
        <v>255</v>
      </c>
      <c r="D1" s="23"/>
      <c r="E1" s="24"/>
      <c r="F1" s="25"/>
      <c r="G1" s="25"/>
      <c r="H1" s="25"/>
      <c r="I1" s="25"/>
      <c r="J1" s="26"/>
      <c r="K1" s="26"/>
      <c r="L1" s="26"/>
      <c r="M1" s="26"/>
      <c r="N1" s="26"/>
      <c r="O1" s="26"/>
      <c r="P1" s="26"/>
      <c r="Q1" s="26"/>
      <c r="R1" s="26"/>
      <c r="S1" s="26"/>
      <c r="T1" s="27"/>
      <c r="U1" s="28"/>
    </row>
    <row r="2" spans="1:21" s="36" customFormat="1" ht="18" x14ac:dyDescent="0.35">
      <c r="A2" s="30" t="s">
        <v>38</v>
      </c>
      <c r="B2" s="31">
        <f>COUNTIF(A8:A51, "*")</f>
        <v>1</v>
      </c>
      <c r="C2" s="32"/>
      <c r="D2" s="32"/>
      <c r="E2" s="33"/>
      <c r="F2" s="5"/>
      <c r="G2" s="6"/>
      <c r="H2" s="6"/>
      <c r="I2" s="6"/>
      <c r="J2" s="7" t="s">
        <v>39</v>
      </c>
      <c r="K2" s="7" t="s">
        <v>40</v>
      </c>
      <c r="L2" s="7" t="s">
        <v>41</v>
      </c>
      <c r="M2" s="7" t="s">
        <v>41</v>
      </c>
      <c r="N2" s="7" t="s">
        <v>41</v>
      </c>
      <c r="O2" s="7"/>
      <c r="P2" s="7"/>
      <c r="Q2" s="7" t="s">
        <v>42</v>
      </c>
      <c r="R2" s="7" t="s">
        <v>42</v>
      </c>
      <c r="S2" s="7" t="s">
        <v>42</v>
      </c>
      <c r="T2" s="34"/>
      <c r="U2" s="35"/>
    </row>
    <row r="3" spans="1:21" s="68" customFormat="1" ht="18" x14ac:dyDescent="0.35">
      <c r="A3" s="67"/>
      <c r="B3" s="67"/>
      <c r="E3" s="69"/>
      <c r="F3" s="70" t="s">
        <v>254</v>
      </c>
      <c r="G3" s="70" t="s">
        <v>253</v>
      </c>
      <c r="H3" s="70" t="s">
        <v>252</v>
      </c>
      <c r="I3" s="70" t="s">
        <v>251</v>
      </c>
      <c r="J3" s="70" t="s">
        <v>48</v>
      </c>
      <c r="K3" s="78" t="s">
        <v>48</v>
      </c>
      <c r="L3" s="70" t="s">
        <v>250</v>
      </c>
      <c r="M3" s="70" t="s">
        <v>164</v>
      </c>
      <c r="N3" s="70" t="s">
        <v>249</v>
      </c>
      <c r="O3" s="70" t="s">
        <v>52</v>
      </c>
      <c r="P3" s="70" t="s">
        <v>53</v>
      </c>
      <c r="Q3" s="70" t="s">
        <v>250</v>
      </c>
      <c r="R3" s="70" t="s">
        <v>164</v>
      </c>
      <c r="S3" s="70" t="s">
        <v>249</v>
      </c>
      <c r="T3" s="71" t="s">
        <v>54</v>
      </c>
      <c r="U3" s="67"/>
    </row>
    <row r="4" spans="1:21" s="40" customFormat="1" ht="15.6" x14ac:dyDescent="0.3">
      <c r="A4" s="76" t="s">
        <v>55</v>
      </c>
      <c r="B4" s="76"/>
      <c r="C4" s="76"/>
      <c r="D4" s="76"/>
      <c r="E4" s="55" t="s">
        <v>56</v>
      </c>
      <c r="F4" s="40">
        <f>COUNTIF(F8:F51,"=1")</f>
        <v>0</v>
      </c>
      <c r="G4" s="40">
        <f>COUNTIF(G8:G51,"=1")</f>
        <v>0</v>
      </c>
      <c r="H4" s="40">
        <f>COUNTIF(H8:H51,"=1")</f>
        <v>0</v>
      </c>
      <c r="I4" s="40">
        <f>COUNTIF(I8:I51,"=1")</f>
        <v>0</v>
      </c>
      <c r="J4" s="40">
        <f>COUNTIFS(J8:J51, "&gt;3", J8:J51, "&lt;6")</f>
        <v>0</v>
      </c>
      <c r="K4" s="40">
        <f>COUNTIF(K8:K51, "=4")</f>
        <v>0</v>
      </c>
      <c r="L4" s="40">
        <f>COUNTIF(L8:L51, "=1")</f>
        <v>0</v>
      </c>
      <c r="M4" s="40">
        <f>COUNTIF(M8:M51, "=1")</f>
        <v>0</v>
      </c>
      <c r="N4" s="40">
        <f>COUNTIF(N8:N51, "=1")</f>
        <v>0</v>
      </c>
      <c r="O4" s="40">
        <f>COUNTIF(O8:O51, "=3")</f>
        <v>0</v>
      </c>
      <c r="P4" s="40">
        <f>COUNTIFS(P8:P51, "&gt;3", P8:P51, "&lt;6")</f>
        <v>0</v>
      </c>
      <c r="Q4" s="40">
        <f>COUNTIF(Q8:Q51, "=1")</f>
        <v>0</v>
      </c>
      <c r="R4" s="40">
        <f>COUNTIF(R8:R51, "=1")</f>
        <v>0</v>
      </c>
      <c r="S4" s="40">
        <f>COUNTIF(S8:S51, "=1")</f>
        <v>0</v>
      </c>
      <c r="T4" s="55">
        <f>COUNTIF(T8:T51, "=3")</f>
        <v>0</v>
      </c>
    </row>
    <row r="5" spans="1:21"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55">
        <f>COUNTA(T8:T51)</f>
        <v>0</v>
      </c>
    </row>
    <row r="6" spans="1:21"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9">
        <f>T4/B2</f>
        <v>0</v>
      </c>
    </row>
    <row r="7" spans="1:21" s="66" customFormat="1" x14ac:dyDescent="0.3">
      <c r="A7" s="60" t="s">
        <v>59</v>
      </c>
      <c r="B7" s="61" t="s">
        <v>60</v>
      </c>
      <c r="C7" s="61" t="s">
        <v>61</v>
      </c>
      <c r="D7" s="61" t="s">
        <v>62</v>
      </c>
      <c r="E7" s="62" t="s">
        <v>63</v>
      </c>
      <c r="F7" s="63" t="s">
        <v>64</v>
      </c>
      <c r="G7" s="63" t="s">
        <v>64</v>
      </c>
      <c r="H7" s="63" t="s">
        <v>64</v>
      </c>
      <c r="I7" s="63" t="s">
        <v>64</v>
      </c>
      <c r="J7" s="63" t="s">
        <v>65</v>
      </c>
      <c r="K7" s="63" t="s">
        <v>66</v>
      </c>
      <c r="L7" s="63" t="s">
        <v>64</v>
      </c>
      <c r="M7" s="63" t="s">
        <v>64</v>
      </c>
      <c r="N7" s="63" t="s">
        <v>64</v>
      </c>
      <c r="O7" s="63" t="s">
        <v>67</v>
      </c>
      <c r="P7" s="63" t="s">
        <v>65</v>
      </c>
      <c r="Q7" s="63" t="s">
        <v>64</v>
      </c>
      <c r="R7" s="63" t="s">
        <v>64</v>
      </c>
      <c r="S7" s="63" t="s">
        <v>64</v>
      </c>
      <c r="T7" s="64" t="s">
        <v>67</v>
      </c>
      <c r="U7" s="65" t="s">
        <v>68</v>
      </c>
    </row>
    <row r="8" spans="1:21" x14ac:dyDescent="0.3">
      <c r="A8" s="1" t="s">
        <v>118</v>
      </c>
      <c r="B8" s="1"/>
      <c r="C8" s="1"/>
      <c r="D8" s="1"/>
      <c r="E8" s="51"/>
      <c r="F8" s="1"/>
      <c r="G8" s="1"/>
      <c r="H8" s="1"/>
      <c r="I8" s="1"/>
    </row>
    <row r="9" spans="1:21" x14ac:dyDescent="0.3">
      <c r="A9" s="1"/>
      <c r="B9" s="1"/>
      <c r="C9" s="1"/>
      <c r="D9" s="1"/>
      <c r="E9" s="51"/>
      <c r="F9" s="1"/>
      <c r="G9" s="1"/>
      <c r="H9" s="1"/>
      <c r="I9" s="1"/>
    </row>
    <row r="10" spans="1:21" x14ac:dyDescent="0.3">
      <c r="A10" s="1"/>
      <c r="B10" s="1"/>
      <c r="C10" s="1"/>
      <c r="D10" s="1"/>
      <c r="E10" s="51"/>
      <c r="F10" s="1"/>
      <c r="G10" s="1"/>
      <c r="H10" s="1"/>
      <c r="I10" s="1"/>
    </row>
    <row r="11" spans="1:21" x14ac:dyDescent="0.3">
      <c r="A11" s="1"/>
      <c r="B11" s="1"/>
      <c r="C11" s="1"/>
      <c r="D11" s="1"/>
      <c r="E11" s="51"/>
      <c r="F11" s="1"/>
      <c r="G11" s="1"/>
      <c r="H11" s="1"/>
      <c r="I11" s="1"/>
    </row>
    <row r="12" spans="1:21" x14ac:dyDescent="0.3">
      <c r="A12" s="1"/>
      <c r="B12" s="1"/>
      <c r="C12" s="1"/>
      <c r="D12" s="1"/>
      <c r="E12" s="51"/>
      <c r="F12" s="1"/>
      <c r="G12" s="1"/>
      <c r="H12" s="1"/>
      <c r="I12" s="1"/>
    </row>
    <row r="13" spans="1:21" x14ac:dyDescent="0.3">
      <c r="A13" s="1"/>
      <c r="B13" s="1"/>
      <c r="C13" s="1"/>
      <c r="D13" s="1"/>
      <c r="E13" s="51"/>
      <c r="F13" s="1"/>
      <c r="G13" s="1"/>
      <c r="H13" s="1"/>
      <c r="I13" s="1"/>
    </row>
    <row r="14" spans="1:21" x14ac:dyDescent="0.3">
      <c r="A14" s="1"/>
      <c r="B14" s="1"/>
      <c r="C14" s="1"/>
      <c r="D14" s="1"/>
      <c r="E14" s="51"/>
      <c r="F14" s="1"/>
      <c r="G14" s="1"/>
      <c r="H14" s="1"/>
      <c r="I14" s="1"/>
    </row>
    <row r="15" spans="1:21" x14ac:dyDescent="0.3">
      <c r="A15" s="1"/>
      <c r="B15" s="1"/>
      <c r="C15" s="1"/>
      <c r="D15" s="1"/>
      <c r="E15" s="51"/>
      <c r="F15" s="1"/>
      <c r="G15" s="1"/>
      <c r="H15" s="1"/>
      <c r="I15" s="1"/>
    </row>
    <row r="16" spans="1:21" x14ac:dyDescent="0.3">
      <c r="A16" s="1"/>
      <c r="B16" s="1"/>
      <c r="C16" s="1"/>
      <c r="D16" s="1"/>
      <c r="E16" s="51"/>
      <c r="F16" s="1"/>
      <c r="G16" s="1"/>
      <c r="H16" s="1"/>
      <c r="I16" s="1"/>
    </row>
    <row r="17" spans="1:9" x14ac:dyDescent="0.3">
      <c r="A17" s="1"/>
      <c r="B17" s="1"/>
      <c r="C17" s="1"/>
      <c r="D17" s="1"/>
      <c r="E17" s="51"/>
      <c r="F17" s="1"/>
      <c r="G17" s="1"/>
      <c r="H17" s="1"/>
      <c r="I17" s="1"/>
    </row>
    <row r="18" spans="1:9" x14ac:dyDescent="0.3">
      <c r="A18" s="1"/>
      <c r="B18" s="1"/>
      <c r="C18" s="1"/>
      <c r="D18" s="1"/>
      <c r="E18" s="51"/>
      <c r="F18" s="1"/>
      <c r="G18" s="1"/>
      <c r="H18" s="1"/>
      <c r="I18" s="1"/>
    </row>
    <row r="19" spans="1:9" x14ac:dyDescent="0.3">
      <c r="A19" s="1"/>
      <c r="B19" s="1"/>
      <c r="C19" s="1"/>
      <c r="D19" s="1"/>
      <c r="E19" s="51"/>
      <c r="F19" s="1"/>
      <c r="G19" s="1"/>
      <c r="H19" s="1"/>
      <c r="I19" s="1"/>
    </row>
    <row r="20" spans="1:9" x14ac:dyDescent="0.3">
      <c r="A20" s="1"/>
      <c r="B20" s="1"/>
      <c r="C20" s="1"/>
      <c r="D20" s="1"/>
      <c r="E20" s="51"/>
      <c r="F20" s="1"/>
      <c r="G20" s="1"/>
      <c r="H20" s="1"/>
      <c r="I20" s="1"/>
    </row>
    <row r="21" spans="1:9" x14ac:dyDescent="0.3">
      <c r="A21" s="1"/>
      <c r="B21" s="1"/>
      <c r="C21" s="1"/>
      <c r="D21" s="1"/>
      <c r="E21" s="51"/>
      <c r="F21" s="1"/>
      <c r="G21" s="1"/>
      <c r="H21" s="1"/>
      <c r="I21" s="1"/>
    </row>
    <row r="22" spans="1:9" x14ac:dyDescent="0.3">
      <c r="A22" s="1"/>
      <c r="B22" s="1"/>
      <c r="C22" s="1"/>
      <c r="D22" s="1"/>
      <c r="E22" s="51"/>
      <c r="F22" s="1"/>
      <c r="G22" s="1"/>
      <c r="H22" s="1"/>
      <c r="I22" s="1"/>
    </row>
    <row r="23" spans="1:9" x14ac:dyDescent="0.3">
      <c r="A23" s="1"/>
      <c r="B23" s="1"/>
      <c r="C23" s="1"/>
      <c r="D23" s="1"/>
      <c r="E23" s="51"/>
      <c r="F23" s="1"/>
      <c r="G23" s="1"/>
      <c r="H23" s="1"/>
      <c r="I23" s="1"/>
    </row>
    <row r="24" spans="1:9" x14ac:dyDescent="0.3">
      <c r="A24" s="1"/>
      <c r="B24" s="1"/>
      <c r="C24" s="1"/>
      <c r="D24" s="1"/>
      <c r="E24" s="51"/>
      <c r="F24" s="1"/>
      <c r="G24" s="1"/>
      <c r="H24" s="1"/>
      <c r="I24" s="1"/>
    </row>
    <row r="25" spans="1:9" x14ac:dyDescent="0.3">
      <c r="A25" s="1"/>
      <c r="B25" s="1"/>
      <c r="C25" s="1"/>
      <c r="D25" s="1"/>
      <c r="E25" s="51"/>
      <c r="F25" s="1"/>
      <c r="G25" s="1"/>
      <c r="H25" s="1"/>
      <c r="I25" s="1"/>
    </row>
    <row r="26" spans="1:9" x14ac:dyDescent="0.3">
      <c r="A26" s="1"/>
      <c r="B26" s="1"/>
      <c r="C26" s="1"/>
      <c r="D26" s="1"/>
      <c r="E26" s="51"/>
      <c r="F26" s="1"/>
      <c r="G26" s="1"/>
      <c r="H26" s="1"/>
      <c r="I26" s="1"/>
    </row>
    <row r="27" spans="1:9" x14ac:dyDescent="0.3">
      <c r="A27" s="1"/>
      <c r="B27" s="1"/>
      <c r="C27" s="1"/>
      <c r="D27" s="1"/>
      <c r="E27" s="51"/>
      <c r="F27" s="1"/>
      <c r="G27" s="1"/>
      <c r="H27" s="1"/>
      <c r="I27" s="1"/>
    </row>
    <row r="28" spans="1:9" x14ac:dyDescent="0.3">
      <c r="A28" s="1"/>
      <c r="B28" s="1"/>
      <c r="C28" s="1"/>
      <c r="D28" s="1"/>
      <c r="E28" s="51"/>
      <c r="F28" s="1"/>
      <c r="G28" s="1"/>
      <c r="H28" s="1"/>
      <c r="I28" s="1"/>
    </row>
    <row r="29" spans="1:9" x14ac:dyDescent="0.3">
      <c r="A29" s="1"/>
      <c r="B29" s="1"/>
      <c r="C29" s="1"/>
      <c r="D29" s="1"/>
      <c r="E29" s="51"/>
      <c r="F29" s="1"/>
      <c r="G29" s="1"/>
      <c r="H29" s="1"/>
      <c r="I29" s="1"/>
    </row>
    <row r="30" spans="1:9" x14ac:dyDescent="0.3">
      <c r="A30" s="1"/>
      <c r="B30" s="1"/>
      <c r="C30" s="1"/>
      <c r="D30" s="1"/>
      <c r="E30" s="51"/>
      <c r="F30" s="1"/>
      <c r="G30" s="1"/>
      <c r="H30" s="1"/>
      <c r="I30" s="1"/>
    </row>
    <row r="31" spans="1:9" x14ac:dyDescent="0.3">
      <c r="A31" s="1"/>
      <c r="B31" s="1"/>
      <c r="C31" s="1"/>
      <c r="D31" s="1"/>
      <c r="E31" s="51"/>
      <c r="F31" s="1"/>
      <c r="G31" s="1"/>
      <c r="H31" s="1"/>
      <c r="I31" s="1"/>
    </row>
    <row r="32" spans="1:9" x14ac:dyDescent="0.3">
      <c r="A32" s="1"/>
      <c r="B32" s="1"/>
      <c r="C32" s="1"/>
      <c r="D32" s="1"/>
      <c r="E32" s="51"/>
      <c r="F32" s="1"/>
      <c r="G32" s="1"/>
      <c r="H32" s="1"/>
      <c r="I32" s="1"/>
    </row>
    <row r="33" spans="1:9" x14ac:dyDescent="0.3">
      <c r="A33" s="1"/>
      <c r="B33" s="1"/>
      <c r="C33" s="1"/>
      <c r="D33" s="1"/>
      <c r="E33" s="51"/>
      <c r="F33" s="1"/>
      <c r="G33" s="1"/>
      <c r="H33" s="1"/>
      <c r="I33" s="1"/>
    </row>
    <row r="34" spans="1:9" ht="13.5" customHeight="1" x14ac:dyDescent="0.3">
      <c r="A34" s="1"/>
      <c r="C34" s="2"/>
      <c r="D34" s="2"/>
      <c r="F34" s="1"/>
    </row>
    <row r="35" spans="1:9" x14ac:dyDescent="0.3">
      <c r="A35" s="1"/>
      <c r="F35" s="1"/>
    </row>
    <row r="36" spans="1:9" x14ac:dyDescent="0.3">
      <c r="A36" s="1"/>
      <c r="F36" s="1"/>
    </row>
    <row r="37" spans="1:9" x14ac:dyDescent="0.3">
      <c r="A37" s="1"/>
      <c r="F37" s="1"/>
    </row>
    <row r="38" spans="1:9" x14ac:dyDescent="0.3">
      <c r="A38" s="1"/>
    </row>
    <row r="39" spans="1:9" x14ac:dyDescent="0.3">
      <c r="A39" s="1"/>
      <c r="F39" s="1"/>
    </row>
    <row r="40" spans="1:9" x14ac:dyDescent="0.3">
      <c r="F40" s="1"/>
    </row>
    <row r="51" spans="5:20" s="72" customFormat="1" x14ac:dyDescent="0.3">
      <c r="E51" s="56"/>
      <c r="T51" s="56"/>
    </row>
  </sheetData>
  <mergeCells count="1">
    <mergeCell ref="A4:D6"/>
  </mergeCells>
  <conditionalFormatting sqref="A8:A51">
    <cfRule type="notContainsBlanks" dxfId="412" priority="1">
      <formula>LEN(TRIM(A8))&gt;0</formula>
    </cfRule>
    <cfRule type="expression" dxfId="411" priority="2">
      <formula>OR(ISNUMBER(F8:X8),ISTEXT(F8:X8))</formula>
    </cfRule>
  </conditionalFormatting>
  <conditionalFormatting sqref="F8:I51 L8:N51 Q8:S51">
    <cfRule type="containsText" dxfId="410" priority="12" operator="containsText" text="1">
      <formula>NOT(ISERROR(SEARCH("1",F8)))</formula>
    </cfRule>
  </conditionalFormatting>
  <conditionalFormatting sqref="F6:T6">
    <cfRule type="cellIs" dxfId="409" priority="4" operator="between">
      <formula>0.8</formula>
      <formula>1</formula>
    </cfRule>
    <cfRule type="cellIs" dxfId="408" priority="5" operator="between">
      <formula>0</formula>
      <formula>0.79</formula>
    </cfRule>
  </conditionalFormatting>
  <conditionalFormatting sqref="F8:T51">
    <cfRule type="containsText" dxfId="407" priority="13" operator="containsText" text="0">
      <formula>NOT(ISERROR(SEARCH("0",F8)))</formula>
    </cfRule>
  </conditionalFormatting>
  <conditionalFormatting sqref="J8:J50 P8:P51">
    <cfRule type="containsText" dxfId="406" priority="3" operator="containsText" text="4">
      <formula>NOT(ISERROR(SEARCH("4",J8)))</formula>
    </cfRule>
  </conditionalFormatting>
  <conditionalFormatting sqref="J8:J51 P8:P51">
    <cfRule type="containsText" dxfId="405" priority="6" operator="containsText" text="5">
      <formula>NOT(ISERROR(SEARCH("5",J8)))</formula>
    </cfRule>
  </conditionalFormatting>
  <conditionalFormatting sqref="J8:K51 P8:P51">
    <cfRule type="containsText" dxfId="404" priority="9" operator="containsText" text="3">
      <formula>NOT(ISERROR(SEARCH("3",J8)))</formula>
    </cfRule>
  </conditionalFormatting>
  <conditionalFormatting sqref="K8:K51">
    <cfRule type="containsText" dxfId="403" priority="7" operator="containsText" text="4">
      <formula>NOT(ISERROR(SEARCH("4",K8)))</formula>
    </cfRule>
  </conditionalFormatting>
  <conditionalFormatting sqref="O8:O51 T8:T51">
    <cfRule type="containsText" dxfId="402" priority="8" operator="containsText" text="3">
      <formula>NOT(ISERROR(SEARCH("3",O8)))</formula>
    </cfRule>
  </conditionalFormatting>
  <conditionalFormatting sqref="O8:P51 T8:T51 J8:K51">
    <cfRule type="containsText" dxfId="401" priority="10" operator="containsText" text="2">
      <formula>NOT(ISERROR(SEARCH("2",J8)))</formula>
    </cfRule>
    <cfRule type="containsText" dxfId="400" priority="11" operator="containsText" text="1">
      <formula>NOT(ISERROR(SEARCH("1",J8)))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T51" xr:uid="{AEFD727E-E669-43C9-B8F9-2A1BC3DD75D6}">
      <formula1>6</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5169-E935-46F9-B1D5-D331AA650DE4}">
  <dimension ref="A1:X51"/>
  <sheetViews>
    <sheetView zoomScaleNormal="100" workbookViewId="0">
      <selection activeCell="F8" sqref="F8:W51"/>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10" width="6.21875" customWidth="1"/>
    <col min="11" max="12" width="12.5546875" customWidth="1"/>
    <col min="13" max="13" width="7.77734375" customWidth="1"/>
    <col min="14" max="16" width="7.21875" customWidth="1"/>
    <col min="17" max="18" width="12.5546875" customWidth="1"/>
    <col min="19" max="19" width="7.77734375" customWidth="1"/>
    <col min="20" max="22" width="7.21875" customWidth="1"/>
    <col min="23" max="23" width="12.5546875" style="52" customWidth="1"/>
    <col min="24" max="24" width="60.44140625" customWidth="1"/>
  </cols>
  <sheetData>
    <row r="1" spans="1:24" s="29" customFormat="1" ht="31.2" x14ac:dyDescent="0.4">
      <c r="A1" s="22" t="s">
        <v>362</v>
      </c>
      <c r="B1" s="82" t="s">
        <v>361</v>
      </c>
      <c r="C1" s="23" t="s">
        <v>360</v>
      </c>
      <c r="D1" s="23"/>
      <c r="E1" s="24"/>
      <c r="F1" s="25"/>
      <c r="G1" s="25"/>
      <c r="H1" s="25"/>
      <c r="I1" s="25"/>
      <c r="J1" s="25"/>
      <c r="K1" s="26"/>
      <c r="L1" s="26"/>
      <c r="M1" s="26"/>
      <c r="N1" s="26"/>
      <c r="O1" s="26"/>
      <c r="P1" s="26"/>
      <c r="Q1" s="26"/>
      <c r="R1" s="26"/>
      <c r="S1" s="26"/>
      <c r="T1" s="26"/>
      <c r="U1" s="26"/>
      <c r="V1" s="26"/>
      <c r="W1" s="27"/>
      <c r="X1" s="28"/>
    </row>
    <row r="2" spans="1:24" s="36" customFormat="1" ht="18" x14ac:dyDescent="0.35">
      <c r="A2" s="30" t="s">
        <v>38</v>
      </c>
      <c r="B2" s="31">
        <f>COUNTIF(A8:A51, "*")</f>
        <v>1</v>
      </c>
      <c r="C2" s="32"/>
      <c r="D2" s="32"/>
      <c r="E2" s="33"/>
      <c r="F2" s="5"/>
      <c r="G2" s="6"/>
      <c r="H2" s="6"/>
      <c r="I2" s="6"/>
      <c r="J2" s="6"/>
      <c r="K2" s="7" t="s">
        <v>39</v>
      </c>
      <c r="L2" s="7" t="s">
        <v>40</v>
      </c>
      <c r="M2" s="7" t="s">
        <v>41</v>
      </c>
      <c r="N2" s="7" t="s">
        <v>41</v>
      </c>
      <c r="O2" s="7" t="s">
        <v>41</v>
      </c>
      <c r="P2" s="7" t="s">
        <v>41</v>
      </c>
      <c r="Q2" s="7"/>
      <c r="R2" s="7"/>
      <c r="S2" s="7" t="s">
        <v>42</v>
      </c>
      <c r="T2" s="7" t="s">
        <v>42</v>
      </c>
      <c r="U2" s="7" t="s">
        <v>42</v>
      </c>
      <c r="V2" s="7" t="s">
        <v>42</v>
      </c>
      <c r="W2" s="34"/>
      <c r="X2" s="35"/>
    </row>
    <row r="3" spans="1:24" s="68" customFormat="1" ht="18" x14ac:dyDescent="0.35">
      <c r="A3" s="67"/>
      <c r="B3" s="67"/>
      <c r="E3" s="69"/>
      <c r="F3" s="70" t="s">
        <v>317</v>
      </c>
      <c r="G3" s="70" t="s">
        <v>316</v>
      </c>
      <c r="H3" s="70" t="s">
        <v>315</v>
      </c>
      <c r="I3" s="70" t="s">
        <v>121</v>
      </c>
      <c r="J3" s="70" t="s">
        <v>314</v>
      </c>
      <c r="K3" s="70" t="s">
        <v>48</v>
      </c>
      <c r="L3" s="78" t="s">
        <v>48</v>
      </c>
      <c r="M3" s="70" t="s">
        <v>359</v>
      </c>
      <c r="N3" s="70" t="s">
        <v>358</v>
      </c>
      <c r="O3" s="70" t="s">
        <v>357</v>
      </c>
      <c r="P3" s="70" t="s">
        <v>356</v>
      </c>
      <c r="Q3" s="70" t="s">
        <v>52</v>
      </c>
      <c r="R3" s="70" t="s">
        <v>53</v>
      </c>
      <c r="S3" s="70" t="s">
        <v>359</v>
      </c>
      <c r="T3" s="70" t="s">
        <v>358</v>
      </c>
      <c r="U3" s="70" t="s">
        <v>357</v>
      </c>
      <c r="V3" s="70" t="s">
        <v>356</v>
      </c>
      <c r="W3" s="71" t="s">
        <v>54</v>
      </c>
      <c r="X3" s="67"/>
    </row>
    <row r="4" spans="1:24" s="40" customFormat="1" ht="15.6" x14ac:dyDescent="0.3">
      <c r="A4" s="76" t="s">
        <v>55</v>
      </c>
      <c r="B4" s="76"/>
      <c r="C4" s="76"/>
      <c r="D4" s="76"/>
      <c r="E4" s="55" t="s">
        <v>56</v>
      </c>
      <c r="F4" s="40">
        <f>COUNTIFS(F8:F51,"=2")</f>
        <v>0</v>
      </c>
      <c r="G4" s="40">
        <f>COUNTIFS(G8:G51,"=2")</f>
        <v>0</v>
      </c>
      <c r="H4" s="40">
        <f>COUNTIFS(H8:H51,"=2")</f>
        <v>0</v>
      </c>
      <c r="I4" s="40">
        <f>COUNTIFS(I8:I51,"=2")</f>
        <v>0</v>
      </c>
      <c r="J4" s="40">
        <f>COUNTIFS(J8:J51,"=2")</f>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5">
        <f>COUNTIF(W8:W51, "=3")</f>
        <v>0</v>
      </c>
    </row>
    <row r="5" spans="1:24"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40">
        <f>COUNTA(V8:V51)</f>
        <v>0</v>
      </c>
      <c r="W5" s="55">
        <f>COUNTA(W8:W51)</f>
        <v>0</v>
      </c>
      <c r="X5" s="57"/>
    </row>
    <row r="6" spans="1:24"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
      <c r="A7" s="60" t="s">
        <v>59</v>
      </c>
      <c r="B7" s="61" t="s">
        <v>60</v>
      </c>
      <c r="C7" s="61" t="s">
        <v>61</v>
      </c>
      <c r="D7" s="61" t="s">
        <v>62</v>
      </c>
      <c r="E7" s="62" t="s">
        <v>63</v>
      </c>
      <c r="F7" s="63" t="s">
        <v>127</v>
      </c>
      <c r="G7" s="63" t="s">
        <v>127</v>
      </c>
      <c r="H7" s="63" t="s">
        <v>127</v>
      </c>
      <c r="I7" s="63" t="s">
        <v>127</v>
      </c>
      <c r="J7" s="63" t="s">
        <v>127</v>
      </c>
      <c r="K7" s="63" t="s">
        <v>117</v>
      </c>
      <c r="L7" s="63" t="s">
        <v>117</v>
      </c>
      <c r="M7" s="63" t="s">
        <v>64</v>
      </c>
      <c r="N7" s="63" t="s">
        <v>64</v>
      </c>
      <c r="O7" s="63" t="s">
        <v>64</v>
      </c>
      <c r="P7" s="63" t="s">
        <v>64</v>
      </c>
      <c r="Q7" s="63" t="s">
        <v>67</v>
      </c>
      <c r="R7" s="63" t="s">
        <v>117</v>
      </c>
      <c r="S7" s="63" t="s">
        <v>64</v>
      </c>
      <c r="T7" s="63" t="s">
        <v>64</v>
      </c>
      <c r="U7" s="63" t="s">
        <v>64</v>
      </c>
      <c r="V7" s="63" t="s">
        <v>64</v>
      </c>
      <c r="W7" s="64" t="s">
        <v>67</v>
      </c>
      <c r="X7" s="65" t="s">
        <v>68</v>
      </c>
    </row>
    <row r="8" spans="1:24" x14ac:dyDescent="0.3">
      <c r="A8" s="1" t="s">
        <v>118</v>
      </c>
      <c r="B8" s="1"/>
      <c r="C8" s="1"/>
      <c r="D8" s="1"/>
      <c r="E8" s="51"/>
      <c r="F8" s="1"/>
      <c r="G8" s="1"/>
      <c r="H8" s="1"/>
      <c r="I8" s="1"/>
      <c r="J8" s="1"/>
      <c r="K8" s="1"/>
      <c r="L8" s="1"/>
      <c r="M8" s="1"/>
      <c r="N8" s="1"/>
      <c r="O8" s="1"/>
      <c r="P8" s="1"/>
      <c r="Q8" s="1"/>
      <c r="R8" s="1"/>
      <c r="S8" s="1"/>
      <c r="T8" s="1"/>
      <c r="U8" s="1"/>
      <c r="V8" s="1"/>
      <c r="W8" s="51"/>
    </row>
    <row r="9" spans="1:24" x14ac:dyDescent="0.3">
      <c r="A9" s="1"/>
      <c r="B9" s="1"/>
      <c r="C9" s="1"/>
      <c r="D9" s="1"/>
      <c r="E9" s="51"/>
      <c r="F9" s="1"/>
      <c r="G9" s="1"/>
      <c r="H9" s="1"/>
      <c r="I9" s="1"/>
      <c r="J9" s="1"/>
      <c r="K9" s="1"/>
      <c r="L9" s="1"/>
      <c r="M9" s="1"/>
      <c r="N9" s="1"/>
      <c r="O9" s="1"/>
      <c r="P9" s="1"/>
      <c r="Q9" s="1"/>
      <c r="R9" s="1"/>
      <c r="S9" s="1"/>
      <c r="T9" s="1"/>
      <c r="U9" s="1"/>
      <c r="V9" s="1"/>
      <c r="W9" s="51"/>
    </row>
    <row r="10" spans="1:24" x14ac:dyDescent="0.3">
      <c r="A10" s="1"/>
      <c r="B10" s="1"/>
      <c r="C10" s="1"/>
      <c r="D10" s="1"/>
      <c r="E10" s="51"/>
      <c r="F10" s="1"/>
      <c r="G10" s="1"/>
      <c r="H10" s="1"/>
      <c r="I10" s="1"/>
      <c r="J10" s="1"/>
      <c r="K10" s="1"/>
      <c r="L10" s="1"/>
      <c r="M10" s="1"/>
      <c r="N10" s="1"/>
      <c r="O10" s="1"/>
      <c r="P10" s="1"/>
      <c r="Q10" s="1"/>
      <c r="R10" s="1"/>
      <c r="S10" s="1"/>
      <c r="T10" s="1"/>
      <c r="U10" s="1"/>
      <c r="V10" s="1"/>
      <c r="W10" s="51"/>
    </row>
    <row r="11" spans="1:24" x14ac:dyDescent="0.3">
      <c r="A11" s="1"/>
      <c r="B11" s="1"/>
      <c r="C11" s="1"/>
      <c r="D11" s="1"/>
      <c r="E11" s="51"/>
      <c r="F11" s="1"/>
      <c r="G11" s="1"/>
      <c r="H11" s="1"/>
      <c r="I11" s="1"/>
      <c r="J11" s="1"/>
      <c r="K11" s="1"/>
      <c r="L11" s="1"/>
      <c r="M11" s="1"/>
      <c r="N11" s="1"/>
      <c r="O11" s="1"/>
      <c r="P11" s="1"/>
      <c r="Q11" s="1"/>
      <c r="R11" s="1"/>
      <c r="S11" s="1"/>
      <c r="T11" s="1"/>
      <c r="U11" s="1"/>
      <c r="V11" s="1"/>
      <c r="W11" s="51"/>
    </row>
    <row r="12" spans="1:24" x14ac:dyDescent="0.3">
      <c r="A12" s="1"/>
      <c r="B12" s="1"/>
      <c r="C12" s="1"/>
      <c r="D12" s="1"/>
      <c r="E12" s="51"/>
      <c r="F12" s="1"/>
      <c r="G12" s="1"/>
      <c r="H12" s="1"/>
      <c r="I12" s="1"/>
      <c r="J12" s="1"/>
      <c r="K12" s="1"/>
      <c r="L12" s="1"/>
      <c r="M12" s="1"/>
      <c r="N12" s="1"/>
      <c r="O12" s="1"/>
      <c r="P12" s="1"/>
      <c r="Q12" s="1"/>
      <c r="R12" s="1"/>
      <c r="S12" s="1"/>
      <c r="T12" s="1"/>
      <c r="U12" s="1"/>
      <c r="V12" s="1"/>
      <c r="W12" s="51"/>
    </row>
    <row r="13" spans="1:24" x14ac:dyDescent="0.3">
      <c r="A13" s="1"/>
      <c r="B13" s="1"/>
      <c r="C13" s="1"/>
      <c r="D13" s="1"/>
      <c r="E13" s="51"/>
      <c r="F13" s="1"/>
      <c r="G13" s="1"/>
      <c r="H13" s="1"/>
      <c r="I13" s="1"/>
      <c r="J13" s="1"/>
      <c r="K13" s="1"/>
      <c r="L13" s="1"/>
      <c r="M13" s="1"/>
      <c r="N13" s="1"/>
      <c r="O13" s="1"/>
      <c r="P13" s="1"/>
      <c r="Q13" s="1"/>
      <c r="R13" s="1"/>
      <c r="S13" s="1"/>
      <c r="T13" s="1"/>
      <c r="U13" s="1"/>
      <c r="V13" s="1"/>
      <c r="W13" s="51"/>
    </row>
    <row r="14" spans="1:24" x14ac:dyDescent="0.3">
      <c r="A14" s="1"/>
      <c r="B14" s="1"/>
      <c r="C14" s="1"/>
      <c r="D14" s="1"/>
      <c r="E14" s="51"/>
      <c r="F14" s="1"/>
      <c r="G14" s="1"/>
      <c r="H14" s="1"/>
      <c r="I14" s="1"/>
      <c r="J14" s="1"/>
      <c r="K14" s="1"/>
      <c r="L14" s="1"/>
      <c r="M14" s="1"/>
      <c r="N14" s="1"/>
      <c r="O14" s="1"/>
      <c r="P14" s="1"/>
      <c r="Q14" s="1"/>
      <c r="R14" s="1"/>
      <c r="S14" s="1"/>
      <c r="T14" s="1"/>
      <c r="U14" s="1"/>
      <c r="V14" s="1"/>
      <c r="W14" s="51"/>
    </row>
    <row r="15" spans="1:24" x14ac:dyDescent="0.3">
      <c r="A15" s="1"/>
      <c r="B15" s="1"/>
      <c r="C15" s="1"/>
      <c r="D15" s="1"/>
      <c r="E15" s="51"/>
      <c r="F15" s="1"/>
      <c r="G15" s="1"/>
      <c r="H15" s="1"/>
      <c r="I15" s="1"/>
      <c r="J15" s="1"/>
      <c r="K15" s="1"/>
      <c r="L15" s="1"/>
      <c r="M15" s="1"/>
      <c r="N15" s="1"/>
      <c r="O15" s="1"/>
      <c r="P15" s="1"/>
      <c r="Q15" s="1"/>
      <c r="R15" s="1"/>
      <c r="S15" s="1"/>
      <c r="T15" s="1"/>
      <c r="U15" s="1"/>
      <c r="V15" s="1"/>
      <c r="W15" s="51"/>
    </row>
    <row r="16" spans="1:24" x14ac:dyDescent="0.3">
      <c r="A16" s="1"/>
      <c r="B16" s="1"/>
      <c r="C16" s="1"/>
      <c r="D16" s="1"/>
      <c r="E16" s="51"/>
      <c r="F16" s="1"/>
      <c r="G16" s="1"/>
      <c r="H16" s="1"/>
      <c r="I16" s="1"/>
      <c r="J16" s="1"/>
      <c r="K16" s="1"/>
      <c r="L16" s="1"/>
      <c r="M16" s="1"/>
      <c r="N16" s="1"/>
      <c r="O16" s="1"/>
      <c r="P16" s="1"/>
      <c r="Q16" s="1"/>
      <c r="R16" s="1"/>
      <c r="S16" s="1"/>
      <c r="T16" s="1"/>
      <c r="U16" s="1"/>
      <c r="V16" s="1"/>
      <c r="W16" s="51"/>
    </row>
    <row r="17" spans="1:23" x14ac:dyDescent="0.3">
      <c r="A17" s="1"/>
      <c r="B17" s="1"/>
      <c r="C17" s="1"/>
      <c r="D17" s="1"/>
      <c r="E17" s="51"/>
      <c r="F17" s="1"/>
      <c r="G17" s="1"/>
      <c r="H17" s="1"/>
      <c r="I17" s="1"/>
      <c r="J17" s="1"/>
      <c r="K17" s="1"/>
      <c r="L17" s="1"/>
      <c r="M17" s="1"/>
      <c r="N17" s="1"/>
      <c r="O17" s="1"/>
      <c r="P17" s="1"/>
      <c r="Q17" s="1"/>
      <c r="R17" s="1"/>
      <c r="S17" s="1"/>
      <c r="T17" s="1"/>
      <c r="U17" s="1"/>
      <c r="V17" s="1"/>
      <c r="W17" s="51"/>
    </row>
    <row r="18" spans="1:23" x14ac:dyDescent="0.3">
      <c r="A18" s="1"/>
      <c r="B18" s="1"/>
      <c r="C18" s="1"/>
      <c r="D18" s="1"/>
      <c r="E18" s="51"/>
      <c r="F18" s="1"/>
      <c r="G18" s="1"/>
      <c r="L18" s="1"/>
    </row>
    <row r="19" spans="1:23" x14ac:dyDescent="0.3">
      <c r="A19" s="1"/>
      <c r="B19" s="1"/>
      <c r="C19" s="1"/>
      <c r="D19" s="1"/>
      <c r="E19" s="51"/>
      <c r="F19" s="1"/>
      <c r="G19" s="1"/>
      <c r="H19" s="1"/>
      <c r="I19" s="1"/>
      <c r="J19" s="1"/>
      <c r="L19" s="1"/>
    </row>
    <row r="20" spans="1:23" x14ac:dyDescent="0.3">
      <c r="A20" s="1"/>
      <c r="B20" s="1"/>
      <c r="C20" s="1"/>
      <c r="D20" s="1"/>
      <c r="E20" s="51"/>
      <c r="F20" s="1"/>
      <c r="G20" s="1"/>
      <c r="H20" s="1"/>
      <c r="I20" s="1"/>
      <c r="J20" s="1"/>
      <c r="L20" s="1"/>
    </row>
    <row r="21" spans="1:23" x14ac:dyDescent="0.3">
      <c r="A21" s="1"/>
      <c r="B21" s="1"/>
      <c r="C21" s="1"/>
      <c r="D21" s="1"/>
      <c r="E21" s="51"/>
      <c r="F21" s="1"/>
      <c r="G21" s="1"/>
      <c r="H21" s="1"/>
      <c r="I21" s="1"/>
      <c r="J21" s="1"/>
      <c r="K21" s="1"/>
      <c r="L21" s="1"/>
    </row>
    <row r="22" spans="1:23" x14ac:dyDescent="0.3">
      <c r="A22" s="1"/>
      <c r="B22" s="1"/>
      <c r="C22" s="1"/>
      <c r="D22" s="1"/>
      <c r="E22" s="51"/>
      <c r="F22" s="1"/>
      <c r="G22" s="1"/>
      <c r="H22" s="1"/>
      <c r="I22" s="1"/>
      <c r="J22" s="1"/>
    </row>
    <row r="23" spans="1:23" x14ac:dyDescent="0.3">
      <c r="A23" s="1"/>
      <c r="B23" s="1"/>
      <c r="C23" s="1"/>
      <c r="D23" s="1"/>
      <c r="E23" s="51"/>
      <c r="F23" s="1"/>
      <c r="G23" s="1"/>
      <c r="H23" s="1"/>
      <c r="I23" s="1"/>
      <c r="J23" s="1"/>
    </row>
    <row r="24" spans="1:23" x14ac:dyDescent="0.3">
      <c r="A24" s="1"/>
      <c r="B24" s="1"/>
      <c r="C24" s="1"/>
      <c r="D24" s="1"/>
      <c r="E24" s="51"/>
      <c r="F24" s="1"/>
      <c r="G24" s="1"/>
      <c r="H24" s="1"/>
      <c r="I24" s="1"/>
      <c r="J24" s="1"/>
    </row>
    <row r="25" spans="1:23" x14ac:dyDescent="0.3">
      <c r="A25" s="1"/>
      <c r="B25" s="1"/>
      <c r="C25" s="1"/>
      <c r="D25" s="1"/>
      <c r="E25" s="51"/>
      <c r="F25" s="1"/>
      <c r="G25" s="1"/>
      <c r="H25" s="1"/>
      <c r="I25" s="1"/>
      <c r="J25" s="1"/>
    </row>
    <row r="26" spans="1:23" x14ac:dyDescent="0.3">
      <c r="A26" s="1"/>
      <c r="B26" s="1"/>
      <c r="C26" s="1"/>
      <c r="D26" s="1"/>
      <c r="E26" s="51"/>
      <c r="F26" s="1"/>
      <c r="G26" s="1"/>
      <c r="H26" s="1"/>
      <c r="I26" s="1"/>
      <c r="J26" s="1"/>
    </row>
    <row r="27" spans="1:23" x14ac:dyDescent="0.3">
      <c r="A27" s="1"/>
      <c r="B27" s="1"/>
      <c r="C27" s="1"/>
      <c r="D27" s="1"/>
      <c r="E27" s="51"/>
      <c r="F27" s="1"/>
      <c r="G27" s="1"/>
      <c r="H27" s="1"/>
      <c r="I27" s="1"/>
      <c r="J27" s="1"/>
    </row>
    <row r="28" spans="1:23" x14ac:dyDescent="0.3">
      <c r="A28" s="1"/>
      <c r="B28" s="1"/>
      <c r="C28" s="1"/>
      <c r="D28" s="1"/>
      <c r="E28" s="51"/>
      <c r="F28" s="1"/>
      <c r="G28" s="1"/>
      <c r="H28" s="1"/>
      <c r="I28" s="1"/>
      <c r="J28" s="1"/>
    </row>
    <row r="29" spans="1:23" x14ac:dyDescent="0.3">
      <c r="A29" s="1"/>
      <c r="B29" s="1"/>
      <c r="C29" s="1"/>
      <c r="D29" s="1"/>
      <c r="E29" s="51"/>
      <c r="F29" s="1"/>
      <c r="G29" s="1"/>
      <c r="H29" s="1"/>
      <c r="I29" s="1"/>
      <c r="J29" s="1"/>
    </row>
    <row r="30" spans="1:23" x14ac:dyDescent="0.3">
      <c r="A30" s="1"/>
      <c r="B30" s="1"/>
      <c r="C30" s="1"/>
      <c r="D30" s="1"/>
      <c r="E30" s="51"/>
      <c r="F30" s="1"/>
      <c r="G30" s="1"/>
      <c r="H30" s="1"/>
      <c r="I30" s="1"/>
      <c r="J30" s="1"/>
    </row>
    <row r="31" spans="1:23" x14ac:dyDescent="0.3">
      <c r="A31" s="1"/>
      <c r="B31" s="1"/>
      <c r="C31" s="1"/>
      <c r="D31" s="1"/>
      <c r="E31" s="51"/>
      <c r="F31" s="1"/>
      <c r="G31" s="1"/>
      <c r="H31" s="1"/>
      <c r="I31" s="1"/>
      <c r="J31" s="1"/>
    </row>
    <row r="32" spans="1:23" x14ac:dyDescent="0.3">
      <c r="A32" s="1"/>
      <c r="B32" s="1"/>
      <c r="C32" s="1"/>
      <c r="D32" s="1"/>
      <c r="E32" s="51"/>
      <c r="F32" s="1"/>
      <c r="G32" s="1"/>
      <c r="H32" s="1"/>
      <c r="I32" s="1"/>
      <c r="J32" s="1"/>
    </row>
    <row r="33" spans="1:10" x14ac:dyDescent="0.3">
      <c r="A33" s="1"/>
      <c r="B33" s="1"/>
      <c r="C33" s="1"/>
      <c r="D33" s="1"/>
      <c r="E33" s="51"/>
      <c r="F33" s="1"/>
      <c r="G33" s="1"/>
      <c r="H33" s="1"/>
      <c r="I33" s="1"/>
      <c r="J33" s="1"/>
    </row>
    <row r="34" spans="1:10" ht="13.5" customHeight="1" x14ac:dyDescent="0.3">
      <c r="A34" s="1"/>
      <c r="C34" s="2"/>
      <c r="D34" s="2"/>
      <c r="F34" s="1"/>
    </row>
    <row r="35" spans="1:10" x14ac:dyDescent="0.3">
      <c r="A35" s="1"/>
      <c r="F35" s="1"/>
    </row>
    <row r="36" spans="1:10" x14ac:dyDescent="0.3">
      <c r="A36" s="1"/>
      <c r="F36" s="1"/>
    </row>
    <row r="37" spans="1:10" x14ac:dyDescent="0.3">
      <c r="A37" s="1"/>
      <c r="F37" s="1"/>
    </row>
    <row r="38" spans="1:10" x14ac:dyDescent="0.3">
      <c r="A38" s="1"/>
    </row>
    <row r="39" spans="1:10" x14ac:dyDescent="0.3">
      <c r="A39" s="1"/>
      <c r="F39" s="1"/>
    </row>
    <row r="40" spans="1:10" x14ac:dyDescent="0.3">
      <c r="F40" s="1"/>
    </row>
    <row r="51" spans="5:23" s="72" customFormat="1" x14ac:dyDescent="0.3">
      <c r="E51" s="56"/>
      <c r="W51" s="56"/>
    </row>
  </sheetData>
  <mergeCells count="1">
    <mergeCell ref="A4:D6"/>
  </mergeCells>
  <conditionalFormatting sqref="A8:A51">
    <cfRule type="notContainsBlanks" dxfId="399" priority="1">
      <formula>LEN(TRIM(A8))&gt;0</formula>
    </cfRule>
    <cfRule type="expression" dxfId="398" priority="22">
      <formula>OR(ISNUMBER(F8:X8),ISTEXT(F8:X8))</formula>
    </cfRule>
  </conditionalFormatting>
  <conditionalFormatting sqref="F8:J51">
    <cfRule type="containsText" dxfId="397" priority="3" operator="containsText" text="2">
      <formula>NOT(ISERROR(SEARCH("2",F8)))</formula>
    </cfRule>
    <cfRule type="containsText" dxfId="396" priority="4" operator="containsText" text="1">
      <formula>NOT(ISERROR(SEARCH("1",F8)))</formula>
    </cfRule>
    <cfRule type="containsText" dxfId="395" priority="5" operator="containsText" text="0">
      <formula>NOT(ISERROR(SEARCH("0",F8)))</formula>
    </cfRule>
  </conditionalFormatting>
  <conditionalFormatting sqref="F6:W6">
    <cfRule type="cellIs" dxfId="394" priority="16" operator="between">
      <formula>0.8</formula>
      <formula>1</formula>
    </cfRule>
    <cfRule type="cellIs" dxfId="393" priority="17" operator="between">
      <formula>0</formula>
      <formula>0.79</formula>
    </cfRule>
  </conditionalFormatting>
  <conditionalFormatting sqref="K18:K51">
    <cfRule type="containsText" dxfId="392" priority="15" operator="containsText" text="5">
      <formula>NOT(ISERROR(SEARCH("5",K18)))</formula>
    </cfRule>
  </conditionalFormatting>
  <conditionalFormatting sqref="K8:L17 R8:R17">
    <cfRule type="containsText" dxfId="391" priority="6" operator="containsText" text="4">
      <formula>NOT(ISERROR(SEARCH("4",K8)))</formula>
    </cfRule>
  </conditionalFormatting>
  <conditionalFormatting sqref="K8:L17 R8:R51">
    <cfRule type="containsText" dxfId="390" priority="7" operator="containsText" text="5">
      <formula>NOT(ISERROR(SEARCH("5",K8)))</formula>
    </cfRule>
    <cfRule type="containsText" dxfId="389" priority="12" operator="containsText" text="3">
      <formula>NOT(ISERROR(SEARCH("3",K8)))</formula>
    </cfRule>
  </conditionalFormatting>
  <conditionalFormatting sqref="K8:L51 R8:R51">
    <cfRule type="containsText" dxfId="388" priority="8" operator="containsText" text="6">
      <formula>NOT(ISERROR(SEARCH("6",K8)))</formula>
    </cfRule>
  </conditionalFormatting>
  <conditionalFormatting sqref="K18:L51 R18:R51">
    <cfRule type="containsText" dxfId="387" priority="18" operator="containsText" text="4">
      <formula>NOT(ISERROR(SEARCH("4",K18)))</formula>
    </cfRule>
  </conditionalFormatting>
  <conditionalFormatting sqref="K18:L51">
    <cfRule type="containsText" dxfId="386" priority="19" operator="containsText" text="3">
      <formula>NOT(ISERROR(SEARCH("3",K18)))</formula>
    </cfRule>
    <cfRule type="containsText" dxfId="385" priority="20" operator="containsText" text="2">
      <formula>NOT(ISERROR(SEARCH("2",K18)))</formula>
    </cfRule>
    <cfRule type="containsText" dxfId="384" priority="21" operator="containsText" text="1">
      <formula>NOT(ISERROR(SEARCH("1",K18)))</formula>
    </cfRule>
  </conditionalFormatting>
  <conditionalFormatting sqref="K8:W51">
    <cfRule type="containsText" dxfId="383" priority="2" operator="containsText" text="0">
      <formula>NOT(ISERROR(SEARCH("0",K8)))</formula>
    </cfRule>
  </conditionalFormatting>
  <conditionalFormatting sqref="M8:P17">
    <cfRule type="containsText" dxfId="382" priority="10" operator="containsText" text="1">
      <formula>NOT(ISERROR(SEARCH("1",M8)))</formula>
    </cfRule>
  </conditionalFormatting>
  <conditionalFormatting sqref="Q8:Q51 W8:W51">
    <cfRule type="containsText" dxfId="381" priority="11" operator="containsText" text="3">
      <formula>NOT(ISERROR(SEARCH("3",Q8)))</formula>
    </cfRule>
  </conditionalFormatting>
  <conditionalFormatting sqref="Q8:R51 W8:W51 K8:L17">
    <cfRule type="containsText" dxfId="380" priority="13" operator="containsText" text="2">
      <formula>NOT(ISERROR(SEARCH("2",K8)))</formula>
    </cfRule>
    <cfRule type="containsText" dxfId="379" priority="14" operator="containsText" text="1">
      <formula>NOT(ISERROR(SEARCH("1",K8)))</formula>
    </cfRule>
  </conditionalFormatting>
  <conditionalFormatting sqref="S8:V17">
    <cfRule type="containsText" dxfId="378" priority="9" operator="containsText" text="1">
      <formula>NOT(ISERROR(SEARCH("1",S8)))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FA9F7760-7F80-4445-A1CD-29C80536C2C0}">
      <formula1>7</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F89F-B0DF-485B-A850-5DA2943D706B}">
  <dimension ref="A1:W51"/>
  <sheetViews>
    <sheetView topLeftCell="F1" zoomScaleNormal="100" workbookViewId="0">
      <selection activeCell="F8" sqref="F8:V51"/>
    </sheetView>
  </sheetViews>
  <sheetFormatPr defaultRowHeight="14.4" x14ac:dyDescent="0.3"/>
  <cols>
    <col min="1" max="1" width="20.21875" customWidth="1"/>
    <col min="2" max="2" width="24.5546875" customWidth="1"/>
    <col min="3" max="4" width="12.77734375" customWidth="1"/>
    <col min="5" max="5" width="27.77734375" style="52" customWidth="1"/>
    <col min="6" max="6" width="9" customWidth="1"/>
    <col min="7" max="9" width="6.21875" customWidth="1"/>
    <col min="10" max="11" width="12.5546875" customWidth="1"/>
    <col min="12" max="12" width="7.77734375" customWidth="1"/>
    <col min="13" max="15" width="7.21875" customWidth="1"/>
    <col min="16" max="17" width="12.5546875" customWidth="1"/>
    <col min="18" max="18" width="7.77734375" customWidth="1"/>
    <col min="19" max="21" width="7.21875" customWidth="1"/>
    <col min="22" max="22" width="12.5546875" style="52" customWidth="1"/>
    <col min="23" max="23" width="60.44140625" customWidth="1"/>
  </cols>
  <sheetData>
    <row r="1" spans="1:23" s="29" customFormat="1" ht="21" x14ac:dyDescent="0.4">
      <c r="A1" s="22" t="s">
        <v>355</v>
      </c>
      <c r="B1" s="23" t="s">
        <v>354</v>
      </c>
      <c r="C1" s="23" t="s">
        <v>353</v>
      </c>
      <c r="D1" s="23"/>
      <c r="E1" s="24"/>
      <c r="F1" s="25"/>
      <c r="G1" s="25"/>
      <c r="H1" s="25"/>
      <c r="I1" s="25"/>
      <c r="J1" s="26"/>
      <c r="K1" s="26"/>
      <c r="L1" s="26"/>
      <c r="M1" s="26"/>
      <c r="N1" s="26"/>
      <c r="O1" s="26"/>
      <c r="P1" s="26"/>
      <c r="Q1" s="26"/>
      <c r="R1" s="26"/>
      <c r="S1" s="26"/>
      <c r="T1" s="26"/>
      <c r="U1" s="26"/>
      <c r="V1" s="27"/>
      <c r="W1" s="28"/>
    </row>
    <row r="2" spans="1:23" s="36" customFormat="1" ht="18" x14ac:dyDescent="0.35">
      <c r="A2" s="30" t="s">
        <v>38</v>
      </c>
      <c r="B2" s="31">
        <f>COUNTIF(A8:A51, "*")</f>
        <v>1</v>
      </c>
      <c r="C2" s="32"/>
      <c r="D2" s="32"/>
      <c r="E2" s="33"/>
      <c r="F2" s="5"/>
      <c r="G2" s="6"/>
      <c r="H2" s="6"/>
      <c r="I2" s="6"/>
      <c r="J2" s="7" t="s">
        <v>39</v>
      </c>
      <c r="K2" s="7" t="s">
        <v>40</v>
      </c>
      <c r="L2" s="7" t="s">
        <v>41</v>
      </c>
      <c r="M2" s="7" t="s">
        <v>41</v>
      </c>
      <c r="N2" s="7" t="s">
        <v>41</v>
      </c>
      <c r="O2" s="7" t="s">
        <v>41</v>
      </c>
      <c r="P2" s="7"/>
      <c r="Q2" s="7"/>
      <c r="R2" s="7" t="s">
        <v>42</v>
      </c>
      <c r="S2" s="7" t="s">
        <v>42</v>
      </c>
      <c r="T2" s="7" t="s">
        <v>42</v>
      </c>
      <c r="U2" s="7" t="s">
        <v>42</v>
      </c>
      <c r="V2" s="34"/>
      <c r="W2" s="35"/>
    </row>
    <row r="3" spans="1:23" s="68" customFormat="1" ht="18" x14ac:dyDescent="0.35">
      <c r="A3" s="67"/>
      <c r="B3" s="67"/>
      <c r="E3" s="69"/>
      <c r="F3" s="70" t="s">
        <v>352</v>
      </c>
      <c r="G3" s="70" t="s">
        <v>351</v>
      </c>
      <c r="H3" s="70" t="s">
        <v>350</v>
      </c>
      <c r="I3" s="70" t="s">
        <v>349</v>
      </c>
      <c r="J3" s="70" t="s">
        <v>48</v>
      </c>
      <c r="K3" s="78" t="s">
        <v>48</v>
      </c>
      <c r="L3" s="70" t="s">
        <v>348</v>
      </c>
      <c r="M3" s="70" t="s">
        <v>347</v>
      </c>
      <c r="N3" s="70" t="s">
        <v>346</v>
      </c>
      <c r="O3" s="70" t="s">
        <v>345</v>
      </c>
      <c r="P3" s="70" t="s">
        <v>52</v>
      </c>
      <c r="Q3" s="70" t="s">
        <v>53</v>
      </c>
      <c r="R3" s="70" t="s">
        <v>348</v>
      </c>
      <c r="S3" s="70" t="s">
        <v>347</v>
      </c>
      <c r="T3" s="70" t="s">
        <v>346</v>
      </c>
      <c r="U3" s="70" t="s">
        <v>345</v>
      </c>
      <c r="V3" s="71" t="s">
        <v>54</v>
      </c>
      <c r="W3" s="67"/>
    </row>
    <row r="4" spans="1:23" s="40" customFormat="1" ht="15.6" x14ac:dyDescent="0.3">
      <c r="A4" s="76" t="s">
        <v>55</v>
      </c>
      <c r="B4" s="76"/>
      <c r="C4" s="76"/>
      <c r="D4" s="76"/>
      <c r="E4" s="55" t="s">
        <v>56</v>
      </c>
      <c r="F4" s="40">
        <f>COUNTIFS(F8:F51,"=1")</f>
        <v>0</v>
      </c>
      <c r="G4" s="40">
        <f>COUNTIFS(G8:G51,"=1")</f>
        <v>0</v>
      </c>
      <c r="H4" s="40">
        <f>COUNTIFS(H8:H51,"=1")</f>
        <v>0</v>
      </c>
      <c r="I4" s="40">
        <f>COUNTIFS(I8:I51,"=1")</f>
        <v>0</v>
      </c>
      <c r="J4" s="40">
        <f>COUNTIFS(J8:J51, "&gt;3", J8:J51, "&lt;6")</f>
        <v>0</v>
      </c>
      <c r="K4" s="40">
        <f>COUNTIF(K8:K51, "=4")</f>
        <v>0</v>
      </c>
      <c r="L4" s="40">
        <f>COUNTIF(L8:L51, "=1")</f>
        <v>0</v>
      </c>
      <c r="M4" s="40">
        <f>COUNTIF(M8:M51, "=1")</f>
        <v>0</v>
      </c>
      <c r="N4" s="40">
        <f>COUNTIF(N8:N51, "=1")</f>
        <v>0</v>
      </c>
      <c r="O4" s="40">
        <f>COUNTIF(O8:O51, "=1")</f>
        <v>0</v>
      </c>
      <c r="P4" s="40">
        <f>COUNTIF(P8:P51, "=3")</f>
        <v>0</v>
      </c>
      <c r="Q4" s="40">
        <f>COUNTIFS(Q8:Q51, "&gt;4", Q8:Q51, "&lt;7")</f>
        <v>0</v>
      </c>
      <c r="R4" s="40">
        <f>COUNTIF(R8:R51, "=1")</f>
        <v>0</v>
      </c>
      <c r="S4" s="40">
        <f>COUNTIF(S8:S51, "=1")</f>
        <v>0</v>
      </c>
      <c r="T4" s="40">
        <f>COUNTIF(T8:T51, "=1")</f>
        <v>0</v>
      </c>
      <c r="U4" s="40">
        <f>COUNTIF(U8:U51, "=1")</f>
        <v>0</v>
      </c>
      <c r="V4" s="55">
        <f>COUNTIF(V8:V51, "=3")</f>
        <v>0</v>
      </c>
    </row>
    <row r="5" spans="1:23" s="40" customFormat="1" ht="15.6" x14ac:dyDescent="0.3">
      <c r="A5" s="76"/>
      <c r="B5" s="76"/>
      <c r="C5" s="76"/>
      <c r="D5" s="76"/>
      <c r="E5" s="55" t="s">
        <v>57</v>
      </c>
      <c r="F5" s="40">
        <f>COUNTA(F8:F51)</f>
        <v>0</v>
      </c>
      <c r="G5" s="40">
        <f>COUNTA(G8:G51)</f>
        <v>0</v>
      </c>
      <c r="H5" s="40">
        <f>COUNTA(H8:H51)</f>
        <v>0</v>
      </c>
      <c r="I5" s="40">
        <f>COUNTA(I8:I51)</f>
        <v>0</v>
      </c>
      <c r="J5" s="40">
        <f>COUNTA(J8:J51)</f>
        <v>0</v>
      </c>
      <c r="K5" s="40">
        <f>COUNTA(K8:K51)</f>
        <v>0</v>
      </c>
      <c r="L5" s="40">
        <f>COUNTA(L8:L51)</f>
        <v>0</v>
      </c>
      <c r="M5" s="40">
        <f>COUNTA(M8:M51)</f>
        <v>0</v>
      </c>
      <c r="N5" s="40">
        <f>COUNTA(N8:N51)</f>
        <v>0</v>
      </c>
      <c r="O5" s="40">
        <f>COUNTA(O8:O51)</f>
        <v>0</v>
      </c>
      <c r="P5" s="40">
        <f>COUNTA(P8:P51)</f>
        <v>0</v>
      </c>
      <c r="Q5" s="40">
        <f>COUNTA(Q8:Q51)</f>
        <v>0</v>
      </c>
      <c r="R5" s="40">
        <f>COUNTA(R8:R51)</f>
        <v>0</v>
      </c>
      <c r="S5" s="40">
        <f>COUNTA(S8:S51)</f>
        <v>0</v>
      </c>
      <c r="T5" s="40">
        <f>COUNTA(T8:T51)</f>
        <v>0</v>
      </c>
      <c r="U5" s="40">
        <f>COUNTA(U8:U51)</f>
        <v>0</v>
      </c>
      <c r="V5" s="55">
        <f>COUNTA(V8:V51)</f>
        <v>0</v>
      </c>
    </row>
    <row r="6" spans="1:23" s="40" customFormat="1" ht="13.5" customHeight="1" x14ac:dyDescent="0.3">
      <c r="A6" s="76"/>
      <c r="B6" s="76"/>
      <c r="C6" s="76"/>
      <c r="D6" s="76"/>
      <c r="E6" s="55" t="s">
        <v>58</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9">
        <f>V4/B2</f>
        <v>0</v>
      </c>
    </row>
    <row r="7" spans="1:23" s="66" customFormat="1" x14ac:dyDescent="0.3">
      <c r="A7" s="60" t="s">
        <v>59</v>
      </c>
      <c r="B7" s="61" t="s">
        <v>60</v>
      </c>
      <c r="C7" s="61" t="s">
        <v>61</v>
      </c>
      <c r="D7" s="61" t="s">
        <v>62</v>
      </c>
      <c r="E7" s="62" t="s">
        <v>63</v>
      </c>
      <c r="F7" s="63" t="s">
        <v>64</v>
      </c>
      <c r="G7" s="63" t="s">
        <v>64</v>
      </c>
      <c r="H7" s="63" t="s">
        <v>64</v>
      </c>
      <c r="I7" s="63" t="s">
        <v>64</v>
      </c>
      <c r="J7" s="63" t="s">
        <v>65</v>
      </c>
      <c r="K7" s="63" t="s">
        <v>66</v>
      </c>
      <c r="L7" s="63" t="s">
        <v>64</v>
      </c>
      <c r="M7" s="63" t="s">
        <v>64</v>
      </c>
      <c r="N7" s="63" t="s">
        <v>64</v>
      </c>
      <c r="O7" s="63" t="s">
        <v>64</v>
      </c>
      <c r="P7" s="63" t="s">
        <v>67</v>
      </c>
      <c r="Q7" s="63" t="s">
        <v>65</v>
      </c>
      <c r="R7" s="63" t="s">
        <v>64</v>
      </c>
      <c r="S7" s="63" t="s">
        <v>64</v>
      </c>
      <c r="T7" s="63" t="s">
        <v>64</v>
      </c>
      <c r="U7" s="63" t="s">
        <v>64</v>
      </c>
      <c r="V7" s="64" t="s">
        <v>67</v>
      </c>
      <c r="W7" s="65" t="s">
        <v>68</v>
      </c>
    </row>
    <row r="8" spans="1:23" x14ac:dyDescent="0.3">
      <c r="A8" s="1" t="s">
        <v>118</v>
      </c>
      <c r="B8" s="1"/>
      <c r="C8" s="1"/>
      <c r="D8" s="1"/>
      <c r="E8" s="51"/>
      <c r="F8" s="1"/>
      <c r="G8" s="1"/>
      <c r="H8" s="1"/>
      <c r="I8" s="1"/>
      <c r="J8" s="1"/>
    </row>
    <row r="9" spans="1:23" x14ac:dyDescent="0.3">
      <c r="A9" s="1"/>
      <c r="B9" s="1"/>
      <c r="C9" s="1"/>
      <c r="D9" s="1"/>
      <c r="E9" s="51"/>
      <c r="F9" s="1"/>
      <c r="G9" s="1"/>
      <c r="H9" s="1"/>
      <c r="I9" s="1"/>
      <c r="K9" s="1"/>
      <c r="L9" s="1"/>
      <c r="M9" s="1"/>
    </row>
    <row r="10" spans="1:23" x14ac:dyDescent="0.3">
      <c r="A10" s="1"/>
      <c r="B10" s="1"/>
      <c r="C10" s="1"/>
      <c r="D10" s="1"/>
      <c r="E10" s="51"/>
      <c r="F10" s="1"/>
      <c r="G10" s="1"/>
      <c r="H10" s="1"/>
      <c r="I10" s="1"/>
    </row>
    <row r="11" spans="1:23" x14ac:dyDescent="0.3">
      <c r="A11" s="1"/>
      <c r="B11" s="1"/>
      <c r="C11" s="1"/>
      <c r="D11" s="1"/>
      <c r="E11" s="51"/>
      <c r="F11" s="1"/>
      <c r="G11" s="1"/>
      <c r="H11" s="1"/>
      <c r="I11" s="1"/>
      <c r="M11" s="1"/>
    </row>
    <row r="12" spans="1:23" x14ac:dyDescent="0.3">
      <c r="A12" s="1"/>
      <c r="B12" s="1"/>
      <c r="C12" s="1"/>
      <c r="D12" s="1"/>
      <c r="E12" s="51"/>
      <c r="F12" s="1"/>
      <c r="G12" s="1"/>
      <c r="H12" s="1"/>
      <c r="I12" s="1"/>
      <c r="L12" s="1"/>
    </row>
    <row r="13" spans="1:23" x14ac:dyDescent="0.3">
      <c r="A13" s="1"/>
      <c r="B13" s="1"/>
      <c r="C13" s="1"/>
      <c r="D13" s="1"/>
      <c r="E13" s="51"/>
      <c r="F13" s="1"/>
      <c r="G13" s="1"/>
      <c r="H13" s="1"/>
      <c r="I13" s="1"/>
      <c r="M13" s="1"/>
    </row>
    <row r="14" spans="1:23" x14ac:dyDescent="0.3">
      <c r="A14" s="1"/>
      <c r="B14" s="1"/>
      <c r="C14" s="1"/>
      <c r="D14" s="1"/>
      <c r="E14" s="51"/>
      <c r="F14" s="1"/>
      <c r="G14" s="1"/>
      <c r="H14" s="1"/>
      <c r="I14" s="1"/>
      <c r="J14" s="1"/>
      <c r="K14" s="1"/>
    </row>
    <row r="15" spans="1:23" x14ac:dyDescent="0.3">
      <c r="A15" s="1"/>
      <c r="B15" s="1"/>
      <c r="C15" s="1"/>
      <c r="D15" s="1"/>
      <c r="E15" s="51"/>
      <c r="F15" s="1"/>
      <c r="G15" s="1"/>
      <c r="H15" s="1"/>
      <c r="I15" s="1"/>
      <c r="J15" s="1"/>
      <c r="L15" s="1"/>
      <c r="M15" s="1"/>
    </row>
    <row r="16" spans="1:23" x14ac:dyDescent="0.3">
      <c r="A16" s="1"/>
      <c r="B16" s="1"/>
      <c r="C16" s="1"/>
      <c r="D16" s="1"/>
      <c r="E16" s="51"/>
      <c r="F16" s="1"/>
      <c r="G16" s="1"/>
      <c r="H16" s="1"/>
      <c r="I16" s="1"/>
      <c r="K16" s="1"/>
    </row>
    <row r="17" spans="1:13" x14ac:dyDescent="0.3">
      <c r="A17" s="1"/>
      <c r="B17" s="1"/>
      <c r="C17" s="1"/>
      <c r="D17" s="1"/>
      <c r="E17" s="51"/>
      <c r="F17" s="1"/>
      <c r="G17" s="1"/>
      <c r="H17" s="1"/>
      <c r="I17" s="1"/>
      <c r="M17" s="1"/>
    </row>
    <row r="18" spans="1:13" x14ac:dyDescent="0.3">
      <c r="A18" s="1"/>
      <c r="B18" s="1"/>
      <c r="C18" s="1"/>
      <c r="D18" s="1"/>
      <c r="E18" s="51"/>
      <c r="F18" s="1"/>
      <c r="G18" s="1"/>
    </row>
    <row r="19" spans="1:13" x14ac:dyDescent="0.3">
      <c r="A19" s="1"/>
      <c r="B19" s="1"/>
      <c r="C19" s="1"/>
      <c r="D19" s="1"/>
      <c r="E19" s="51"/>
      <c r="F19" s="1"/>
      <c r="G19" s="1"/>
      <c r="H19" s="1"/>
      <c r="I19" s="1"/>
    </row>
    <row r="20" spans="1:13" x14ac:dyDescent="0.3">
      <c r="A20" s="1"/>
      <c r="B20" s="1"/>
      <c r="C20" s="1"/>
      <c r="D20" s="1"/>
      <c r="E20" s="51"/>
      <c r="F20" s="1"/>
      <c r="G20" s="1"/>
      <c r="H20" s="1"/>
      <c r="I20" s="1"/>
    </row>
    <row r="21" spans="1:13" x14ac:dyDescent="0.3">
      <c r="A21" s="1"/>
      <c r="B21" s="1"/>
      <c r="C21" s="1"/>
      <c r="D21" s="1"/>
      <c r="E21" s="51"/>
      <c r="F21" s="1"/>
      <c r="G21" s="1"/>
      <c r="H21" s="1"/>
      <c r="I21" s="1"/>
      <c r="J21" s="1"/>
    </row>
    <row r="22" spans="1:13" x14ac:dyDescent="0.3">
      <c r="A22" s="1"/>
      <c r="B22" s="1"/>
      <c r="C22" s="1"/>
      <c r="D22" s="1"/>
      <c r="E22" s="51"/>
      <c r="F22" s="1"/>
      <c r="G22" s="1"/>
      <c r="H22" s="1"/>
      <c r="I22" s="1"/>
    </row>
    <row r="23" spans="1:13" x14ac:dyDescent="0.3">
      <c r="A23" s="1"/>
      <c r="B23" s="1"/>
      <c r="C23" s="1"/>
      <c r="D23" s="1"/>
      <c r="E23" s="51"/>
      <c r="F23" s="1"/>
      <c r="G23" s="1"/>
      <c r="H23" s="1"/>
      <c r="I23" s="1"/>
    </row>
    <row r="24" spans="1:13" x14ac:dyDescent="0.3">
      <c r="A24" s="1"/>
      <c r="B24" s="1"/>
      <c r="C24" s="1"/>
      <c r="D24" s="1"/>
      <c r="E24" s="51"/>
      <c r="F24" s="1"/>
      <c r="G24" s="1"/>
      <c r="H24" s="1"/>
      <c r="I24" s="1"/>
    </row>
    <row r="25" spans="1:13" x14ac:dyDescent="0.3">
      <c r="A25" s="1"/>
      <c r="B25" s="1"/>
      <c r="C25" s="1"/>
      <c r="D25" s="1"/>
      <c r="E25" s="51"/>
      <c r="F25" s="1"/>
      <c r="G25" s="1"/>
      <c r="H25" s="1"/>
      <c r="I25" s="1"/>
    </row>
    <row r="26" spans="1:13" x14ac:dyDescent="0.3">
      <c r="A26" s="1"/>
      <c r="B26" s="1"/>
      <c r="C26" s="1"/>
      <c r="D26" s="1"/>
      <c r="E26" s="51"/>
      <c r="F26" s="1"/>
      <c r="G26" s="1"/>
      <c r="H26" s="1"/>
      <c r="I26" s="1"/>
    </row>
    <row r="27" spans="1:13" x14ac:dyDescent="0.3">
      <c r="A27" s="1"/>
      <c r="B27" s="1"/>
      <c r="C27" s="1"/>
      <c r="D27" s="1"/>
      <c r="E27" s="51"/>
      <c r="F27" s="1"/>
      <c r="G27" s="1"/>
      <c r="H27" s="1"/>
      <c r="I27" s="1"/>
    </row>
    <row r="28" spans="1:13" x14ac:dyDescent="0.3">
      <c r="A28" s="1"/>
      <c r="B28" s="1"/>
      <c r="C28" s="1"/>
      <c r="D28" s="1"/>
      <c r="E28" s="51"/>
      <c r="F28" s="1"/>
      <c r="G28" s="1"/>
      <c r="H28" s="1"/>
      <c r="I28" s="1"/>
    </row>
    <row r="29" spans="1:13" x14ac:dyDescent="0.3">
      <c r="A29" s="1"/>
      <c r="B29" s="1"/>
      <c r="C29" s="1"/>
      <c r="D29" s="1"/>
      <c r="E29" s="51"/>
      <c r="F29" s="1"/>
      <c r="G29" s="1"/>
      <c r="H29" s="1"/>
      <c r="I29" s="1"/>
    </row>
    <row r="30" spans="1:13" x14ac:dyDescent="0.3">
      <c r="A30" s="1"/>
      <c r="B30" s="1"/>
      <c r="C30" s="1"/>
      <c r="D30" s="1"/>
      <c r="E30" s="51"/>
      <c r="F30" s="1"/>
      <c r="G30" s="1"/>
      <c r="H30" s="1"/>
      <c r="I30" s="1"/>
    </row>
    <row r="31" spans="1:13" x14ac:dyDescent="0.3">
      <c r="A31" s="1"/>
      <c r="B31" s="1"/>
      <c r="C31" s="1"/>
      <c r="D31" s="1"/>
      <c r="E31" s="51"/>
      <c r="F31" s="1"/>
      <c r="G31" s="1"/>
      <c r="H31" s="1"/>
      <c r="I31" s="1"/>
    </row>
    <row r="32" spans="1:13" x14ac:dyDescent="0.3">
      <c r="A32" s="1"/>
      <c r="B32" s="1"/>
      <c r="C32" s="1"/>
      <c r="D32" s="1"/>
      <c r="E32" s="51"/>
      <c r="F32" s="1"/>
      <c r="G32" s="1"/>
      <c r="H32" s="1"/>
      <c r="I32" s="1"/>
    </row>
    <row r="33" spans="1:9" x14ac:dyDescent="0.3">
      <c r="A33" s="1"/>
      <c r="B33" s="1"/>
      <c r="C33" s="1"/>
      <c r="D33" s="1"/>
      <c r="E33" s="51"/>
      <c r="F33" s="1"/>
      <c r="G33" s="1"/>
      <c r="H33" s="1"/>
      <c r="I33" s="1"/>
    </row>
    <row r="34" spans="1:9" ht="13.5" customHeight="1" x14ac:dyDescent="0.3">
      <c r="A34" s="1"/>
      <c r="C34" s="2"/>
      <c r="D34" s="2"/>
      <c r="F34" s="1"/>
    </row>
    <row r="35" spans="1:9" x14ac:dyDescent="0.3">
      <c r="A35" s="1"/>
      <c r="F35" s="1"/>
    </row>
    <row r="36" spans="1:9" x14ac:dyDescent="0.3">
      <c r="A36" s="1"/>
      <c r="F36" s="1"/>
    </row>
    <row r="37" spans="1:9" x14ac:dyDescent="0.3">
      <c r="A37" s="1"/>
      <c r="F37" s="1"/>
    </row>
    <row r="38" spans="1:9" x14ac:dyDescent="0.3">
      <c r="A38" s="1"/>
    </row>
    <row r="39" spans="1:9" x14ac:dyDescent="0.3">
      <c r="A39" s="1"/>
      <c r="F39" s="1"/>
    </row>
    <row r="40" spans="1:9" x14ac:dyDescent="0.3">
      <c r="F40" s="1"/>
    </row>
    <row r="51" spans="5:22" s="72" customFormat="1" x14ac:dyDescent="0.3">
      <c r="E51" s="56"/>
      <c r="V51" s="56"/>
    </row>
  </sheetData>
  <mergeCells count="1">
    <mergeCell ref="A4:D6"/>
  </mergeCells>
  <conditionalFormatting sqref="A8:A51">
    <cfRule type="notContainsBlanks" dxfId="377" priority="1">
      <formula>LEN(TRIM(A8))&gt;0</formula>
    </cfRule>
    <cfRule type="expression" dxfId="376" priority="13">
      <formula>OR(ISNUMBER(F8:X8),ISTEXT(F8:X8))</formula>
    </cfRule>
  </conditionalFormatting>
  <conditionalFormatting sqref="F8:I51 L8:O51 R8:U51">
    <cfRule type="containsText" dxfId="375" priority="11" operator="containsText" text="1">
      <formula>NOT(ISERROR(SEARCH("1",F8)))</formula>
    </cfRule>
  </conditionalFormatting>
  <conditionalFormatting sqref="F6:V6">
    <cfRule type="cellIs" dxfId="374" priority="5" operator="between">
      <formula>0.8</formula>
      <formula>1</formula>
    </cfRule>
    <cfRule type="cellIs" dxfId="373" priority="6" operator="between">
      <formula>0</formula>
      <formula>0.79</formula>
    </cfRule>
  </conditionalFormatting>
  <conditionalFormatting sqref="F8:V51">
    <cfRule type="containsText" dxfId="372" priority="12" operator="containsText" text="0">
      <formula>NOT(ISERROR(SEARCH("0",F8)))</formula>
    </cfRule>
  </conditionalFormatting>
  <conditionalFormatting sqref="J8:J51 Q8:Q51">
    <cfRule type="containsText" dxfId="371" priority="3" operator="containsText" text="5">
      <formula>NOT(ISERROR(SEARCH("5",J8)))</formula>
    </cfRule>
  </conditionalFormatting>
  <conditionalFormatting sqref="J8:K51">
    <cfRule type="containsText" dxfId="370" priority="2" operator="containsText" text="4">
      <formula>NOT(ISERROR(SEARCH("4",J8)))</formula>
    </cfRule>
  </conditionalFormatting>
  <conditionalFormatting sqref="P8:P51 V8:V51">
    <cfRule type="containsText" dxfId="369" priority="7" operator="containsText" text="3">
      <formula>NOT(ISERROR(SEARCH("3",P8)))</formula>
    </cfRule>
  </conditionalFormatting>
  <conditionalFormatting sqref="P8:Q51 V8:V51 J8:K51">
    <cfRule type="containsText" dxfId="368" priority="9" operator="containsText" text="2">
      <formula>NOT(ISERROR(SEARCH("2",J8)))</formula>
    </cfRule>
    <cfRule type="containsText" dxfId="367" priority="10" operator="containsText" text="1">
      <formula>NOT(ISERROR(SEARCH("1",J8)))</formula>
    </cfRule>
  </conditionalFormatting>
  <conditionalFormatting sqref="Q8:Q51 J8:K51">
    <cfRule type="containsText" dxfId="366" priority="8" operator="containsText" text="3">
      <formula>NOT(ISERROR(SEARCH("3",J8)))</formula>
    </cfRule>
  </conditionalFormatting>
  <conditionalFormatting sqref="Q8:Q51">
    <cfRule type="containsText" dxfId="365" priority="4" operator="containsText" text="4">
      <formula>NOT(ISERROR(SEARCH("4",Q8)))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V51" xr:uid="{19D92F18-CCA1-4895-8C40-55858CA0C021}">
      <formula1>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ff236c08-9611-4854-a4bb-16d44b7327b6" xsi:nil="true"/>
    <lcf76f155ced4ddcb4097134ff3c332f xmlns="ff236c08-9611-4854-a4bb-16d44b7327b6">
      <Terms xmlns="http://schemas.microsoft.com/office/infopath/2007/PartnerControls"/>
    </lcf76f155ced4ddcb4097134ff3c332f>
    <TaxCatchAll xmlns="64eff3df-e3d6-48ed-978f-45ff25640900" xsi:nil="true"/>
    <_Flow_SignoffStatus xmlns="ff236c08-9611-4854-a4bb-16d44b7327b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10856600FD2D4391AFDDFCF33A69BD" ma:contentTypeVersion="21" ma:contentTypeDescription="Create a new document." ma:contentTypeScope="" ma:versionID="cc1ce378af8e42a590006a9ba68b6859">
  <xsd:schema xmlns:xsd="http://www.w3.org/2001/XMLSchema" xmlns:xs="http://www.w3.org/2001/XMLSchema" xmlns:p="http://schemas.microsoft.com/office/2006/metadata/properties" xmlns:ns2="64eff3df-e3d6-48ed-978f-45ff25640900" xmlns:ns3="ff236c08-9611-4854-a4bb-16d44b7327b6" targetNamespace="http://schemas.microsoft.com/office/2006/metadata/properties" ma:root="true" ma:fieldsID="c7bfcb57274c147b48ded2197155f539" ns2:_="" ns3:_="">
    <xsd:import namespace="64eff3df-e3d6-48ed-978f-45ff25640900"/>
    <xsd:import namespace="ff236c08-9611-4854-a4bb-16d44b7327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Comme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ff3df-e3d6-48ed-978f-45ff256409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267be2-ffe6-46cd-94d9-2cfd9b1e6422}" ma:internalName="TaxCatchAll" ma:showField="CatchAllData" ma:web="64eff3df-e3d6-48ed-978f-45ff256409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236c08-9611-4854-a4bb-16d44b7327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7212af-5298-4b34-9fde-95afa33fa1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2BCCEC-4499-4655-9B70-961788A62DAB}">
  <ds:schemaRefs>
    <ds:schemaRef ds:uri="http://schemas.openxmlformats.org/package/2006/metadata/core-properties"/>
    <ds:schemaRef ds:uri="http://www.w3.org/XML/1998/namespace"/>
    <ds:schemaRef ds:uri="http://purl.org/dc/elements/1.1/"/>
    <ds:schemaRef ds:uri="http://purl.org/dc/terms/"/>
    <ds:schemaRef ds:uri="http://schemas.microsoft.com/office/2006/documentManagement/types"/>
    <ds:schemaRef ds:uri="http://purl.org/dc/dcmitype/"/>
    <ds:schemaRef ds:uri="64eff3df-e3d6-48ed-978f-45ff25640900"/>
    <ds:schemaRef ds:uri="http://schemas.microsoft.com/office/infopath/2007/PartnerControls"/>
    <ds:schemaRef ds:uri="ff236c08-9611-4854-a4bb-16d44b7327b6"/>
    <ds:schemaRef ds:uri="http://schemas.microsoft.com/office/2006/metadata/properties"/>
  </ds:schemaRefs>
</ds:datastoreItem>
</file>

<file path=customXml/itemProps2.xml><?xml version="1.0" encoding="utf-8"?>
<ds:datastoreItem xmlns:ds="http://schemas.openxmlformats.org/officeDocument/2006/customXml" ds:itemID="{CF8C76F3-C223-4329-BB6A-3AE67FAE6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ff3df-e3d6-48ed-978f-45ff25640900"/>
    <ds:schemaRef ds:uri="ff236c08-9611-4854-a4bb-16d44b732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89245F-2D1E-46F1-8FE5-3A0C604E9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How to use this tool</vt:lpstr>
      <vt:lpstr>Sample with analysis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McEwan</dc:creator>
  <cp:keywords/>
  <dc:description/>
  <cp:lastModifiedBy>Craig Kilburn</cp:lastModifiedBy>
  <cp:revision/>
  <dcterms:created xsi:type="dcterms:W3CDTF">2021-12-08T00:01:30Z</dcterms:created>
  <dcterms:modified xsi:type="dcterms:W3CDTF">2025-10-17T07:21:50Z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0x0101000810856600FD2D4391AFDDFCF33A69BD</vt:lpwstr>
  </property>
  <property fmtid="{D5CDD505-2E9C-101B-9397-08002B2CF9AE}" pid="3" name="MediaServiceImageTags">
    <vt:lpwstr/>
  </property>
</Properties>
</file>